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Elena\документы восход\ГЛАВБУХ\ПЛАН ФХД 2021 год\Наблюдательный совет\№11 от 17.12.2021\"/>
    </mc:Choice>
  </mc:AlternateContent>
  <xr:revisionPtr revIDLastSave="0" documentId="13_ncr:1_{75E9C4DF-CF44-436A-9382-C91E7B3D04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Лист1!$A$1:$N$272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8" i="1" l="1"/>
  <c r="J257" i="1"/>
  <c r="I257" i="1"/>
  <c r="J247" i="1"/>
  <c r="I248" i="1" s="1"/>
  <c r="I247" i="1"/>
  <c r="J241" i="1"/>
  <c r="I241" i="1"/>
  <c r="I242" i="1" s="1"/>
  <c r="I234" i="1"/>
  <c r="J232" i="1"/>
  <c r="J234" i="1" s="1"/>
  <c r="J223" i="1"/>
  <c r="I223" i="1"/>
  <c r="I224" i="1" s="1"/>
  <c r="I218" i="1"/>
  <c r="J217" i="1"/>
  <c r="I217" i="1"/>
  <c r="J210" i="1"/>
  <c r="I211" i="1" s="1"/>
  <c r="I210" i="1"/>
  <c r="J182" i="1"/>
  <c r="J190" i="1" s="1"/>
  <c r="I191" i="1" s="1"/>
  <c r="J172" i="1"/>
  <c r="I172" i="1"/>
  <c r="J164" i="1"/>
  <c r="I164" i="1"/>
  <c r="I165" i="1" s="1"/>
  <c r="J155" i="1"/>
  <c r="I155" i="1"/>
  <c r="I156" i="1" s="1"/>
  <c r="J150" i="1"/>
  <c r="I150" i="1"/>
  <c r="J143" i="1"/>
  <c r="I143" i="1"/>
  <c r="I144" i="1" s="1"/>
  <c r="I138" i="1"/>
  <c r="J137" i="1"/>
  <c r="I137" i="1"/>
  <c r="J131" i="1"/>
  <c r="I132" i="1" s="1"/>
  <c r="I131" i="1"/>
  <c r="J125" i="1"/>
  <c r="I125" i="1"/>
  <c r="I126" i="1" s="1"/>
  <c r="J117" i="1"/>
  <c r="I118" i="1" s="1"/>
  <c r="J111" i="1"/>
  <c r="I112" i="1" s="1"/>
  <c r="J103" i="1"/>
  <c r="N101" i="1" s="1"/>
  <c r="B102" i="1"/>
  <c r="B101" i="1"/>
  <c r="J93" i="1"/>
  <c r="I93" i="1"/>
  <c r="I94" i="1" s="1"/>
  <c r="J84" i="1"/>
  <c r="I84" i="1"/>
  <c r="I85" i="1" s="1"/>
  <c r="J71" i="1"/>
  <c r="I72" i="1" s="1"/>
  <c r="I71" i="1"/>
  <c r="J60" i="1"/>
  <c r="I60" i="1"/>
  <c r="I61" i="1" s="1"/>
  <c r="J55" i="1"/>
  <c r="I55" i="1"/>
  <c r="J44" i="1"/>
  <c r="I44" i="1"/>
  <c r="I45" i="1" s="1"/>
  <c r="J27" i="1"/>
  <c r="I28" i="1" s="1"/>
  <c r="I27" i="1"/>
  <c r="J18" i="1"/>
  <c r="I18" i="1"/>
  <c r="M94" i="1" s="1"/>
  <c r="N94" i="1" l="1"/>
  <c r="I104" i="1"/>
  <c r="I56" i="1"/>
  <c r="I151" i="1"/>
  <c r="I173" i="1"/>
  <c r="I235" i="1"/>
  <c r="M101" i="1"/>
  <c r="N102" i="1" s="1"/>
  <c r="I19" i="1"/>
  <c r="N260" i="1" l="1"/>
</calcChain>
</file>

<file path=xl/sharedStrings.xml><?xml version="1.0" encoding="utf-8"?>
<sst xmlns="http://schemas.openxmlformats.org/spreadsheetml/2006/main" count="489" uniqueCount="153">
  <si>
    <t>Поступления:</t>
  </si>
  <si>
    <t>Выплаты:</t>
  </si>
  <si>
    <t>Обоснование показателей</t>
  </si>
  <si>
    <t>Наименование расхода</t>
  </si>
  <si>
    <t>КВР</t>
  </si>
  <si>
    <t>Итого:</t>
  </si>
  <si>
    <t>КФСР 0801</t>
  </si>
  <si>
    <t>КФСР 0707</t>
  </si>
  <si>
    <t xml:space="preserve">Итого : </t>
  </si>
  <si>
    <t>Продовольственные товары</t>
  </si>
  <si>
    <t>уточнение плановых расходов</t>
  </si>
  <si>
    <t>Рассмотрев предложенные главным бухгалтером вносимые изменения в план финансово-хозяйственной деятельности на 2021 год и плановый период 2022-2023 год, наблюдательный совет сделал следующие выводы:</t>
  </si>
  <si>
    <t>Заключение</t>
  </si>
  <si>
    <t>Председатель</t>
  </si>
  <si>
    <t xml:space="preserve">Члены наблюдательного совета:                                                               </t>
  </si>
  <si>
    <t>уточнение плановых доходов</t>
  </si>
  <si>
    <t>Наименование дохода</t>
  </si>
  <si>
    <t>112</t>
  </si>
  <si>
    <t>уточнение показателей сметы</t>
  </si>
  <si>
    <t>244</t>
  </si>
  <si>
    <t>247</t>
  </si>
  <si>
    <t>Резерв по коммунальным платежам</t>
  </si>
  <si>
    <t>КОСГУ 225 произведена корректировка  расходов на содержание имущества следующим образом:</t>
  </si>
  <si>
    <t>Доход  за организацию и проведение мероприятий</t>
  </si>
  <si>
    <t>130</t>
  </si>
  <si>
    <t>Доходы от поступления возмещения за использование энергоресурсов</t>
  </si>
  <si>
    <t>Материалы для творческого центра "Креатив"(нитки,иглы,ткань, булавки и т.д)</t>
  </si>
  <si>
    <t>Штрафы, пени</t>
  </si>
  <si>
    <t>Итого в том числе:</t>
  </si>
  <si>
    <t xml:space="preserve">Наблюдательный совет считает целесообразным утвердить, предложенные главным бухгалтером
МАУ «МДЦ «Восход», вносимые изменения в  план финансово-хозяйственной деятельности на  2021 года и плановый период 2022-2023 год
</t>
  </si>
  <si>
    <t xml:space="preserve">Наблюдательного совета МАУ «МДЦ «Восход»
о внесении и утверждении изменений в  план финансово-хозяйственной деятельности на 2021 год
и плановый период 2022-2023год.
</t>
  </si>
  <si>
    <t>1. В рамках субсидии на финансовое обеспечение выполнения муниципального задания   (КВФО 4):</t>
  </si>
  <si>
    <t xml:space="preserve"> КОСГУ 222 произведена корректировка расходов на оплату транспортных услуг следующим образом:</t>
  </si>
  <si>
    <t>КОСГУ 226 произведена корректировка прочих работ, услуг следующим образом:</t>
  </si>
  <si>
    <t>КОСГУ 346 произведена корректировка расходов на уменьшение стоимости материальных запасов  следующим образом:</t>
  </si>
  <si>
    <t>КОСГУ 131 произведена корректировка поступления от оказания услуг (выполнения работ) на платной основе и иной приносящей доход деятельности  следующим образом:</t>
  </si>
  <si>
    <t xml:space="preserve"> КОСГУ 225 произведена корректировка  расходов на содержание имущества следующим образом:</t>
  </si>
  <si>
    <t>КОСГУ 310 произведена корректировка расходов на основные средства следующим образом:</t>
  </si>
  <si>
    <t xml:space="preserve"> КОСГУ 211  произведена корректировка расходов на оплату труда следующим образом:</t>
  </si>
  <si>
    <t>Заработная плата</t>
  </si>
  <si>
    <t>111</t>
  </si>
  <si>
    <t xml:space="preserve"> КОСГУ 213  произведена корректировка  страховых взносов на обязательное страхование в Пенсионный фонд Российской Федерации в Фонд социального страхования Российской Федерации, в Федеральный фонд обязательного медицинского страхования следующим образом:</t>
  </si>
  <si>
    <t>Страховых взносов на обязательное страхование в Пенсионный фонд Российской Федерации в Фонд социального страхования Российской Федерации, в Федеральный фонд обязательного медицинского страхования</t>
  </si>
  <si>
    <t>119</t>
  </si>
  <si>
    <t xml:space="preserve"> КОСГУ 266  произведена корректировка  пособий за первые три дня временной нетрудоспособности за счет средств работодателя, в случае заболевания работника или полученной им травмы (за исключением несчастных случаев на производстве и профессиональных заболеваний)   следующим образом:</t>
  </si>
  <si>
    <t>Пособия за первые три дня временной нетрудоспособности за счет средств работодателя в случае заболевания работника</t>
  </si>
  <si>
    <t xml:space="preserve"> КОСГУ 221 произведена корректировка расходов на оплату услуг связи следующим образом:</t>
  </si>
  <si>
    <t>Услуги связи (предоставление абонентской линии, местные соединения)</t>
  </si>
  <si>
    <t>Мероприятие согласно областного плана мероприятий (поездки на конкурсы,мероприятия)</t>
  </si>
  <si>
    <t>2. Изменения в рамках  иной приносящей доход деятельности (собственных доходов) -   КВФО 2:</t>
  </si>
  <si>
    <t>КОСГУ 121 произведена корректировка поступления от операционной аренды  следующим образом:</t>
  </si>
  <si>
    <t>Доход  от предоставления помещения,оборудования и персонала для проведения мероприятия</t>
  </si>
  <si>
    <t>КОСГУ 135 произведена корректировка доходов по условным арендным платежам следующим образом:</t>
  </si>
  <si>
    <t>Доходы по условным арендным платежам</t>
  </si>
  <si>
    <t>Охранные услуги на платных мероприятиях</t>
  </si>
  <si>
    <t xml:space="preserve">Работы по договорам подряда (на мероприятиях) </t>
  </si>
  <si>
    <t xml:space="preserve">Комиссия за предоставление услуг торгового эквайринга с использованием банковских карт </t>
  </si>
  <si>
    <t xml:space="preserve">Написание фонограмм (минус) </t>
  </si>
  <si>
    <t xml:space="preserve">Приобретение лицензионной программы для спектра голоса Voxal Voice Changer -для коллектива «БРЭВИС» </t>
  </si>
  <si>
    <t>Настройка операционной системы, программного обеспечения office 2019,настройка сертификатов,ЭЦП, создание сертификатов ключей ЭП</t>
  </si>
  <si>
    <t>КОСГУ 342 произведена корректировка расходов на уменьшение стоимости продуктов питания следующим образом:</t>
  </si>
  <si>
    <t>КОСГУ 346 произведена корректировка расходов на увеличение стоимости материальных запасов  следующим образом:</t>
  </si>
  <si>
    <t>Материалы для проведения мероприятий</t>
  </si>
  <si>
    <t>Электротовары</t>
  </si>
  <si>
    <t>КОСГУ 292 произведена корректировка расходов на уплату штрафов за нарушение законодательства о налогах и сборах следующим образом :</t>
  </si>
  <si>
    <t>КОСГУ 189  произведена корректировка прочих налогов, уменьшающих доход</t>
  </si>
  <si>
    <t>Прочие налоги, уменьшающие доход</t>
  </si>
  <si>
    <t>000</t>
  </si>
  <si>
    <t xml:space="preserve">                                                                                                                       ____________________  </t>
  </si>
  <si>
    <t>О.Н.Бушуева</t>
  </si>
  <si>
    <t>О.М. Киричкова</t>
  </si>
  <si>
    <t>Н.А.Баринова</t>
  </si>
  <si>
    <t xml:space="preserve">Наблюдательного совета:                                                                    ____________________ </t>
  </si>
  <si>
    <t>С.В.Савина</t>
  </si>
  <si>
    <t xml:space="preserve">М.А.Пархоменко </t>
  </si>
  <si>
    <t>Т.А.Полуэктов</t>
  </si>
  <si>
    <t>М.А.Пастухова</t>
  </si>
  <si>
    <t>А.О.Цветкова</t>
  </si>
  <si>
    <t>Н.Ф. Богданова</t>
  </si>
  <si>
    <t>120</t>
  </si>
  <si>
    <t>КВД</t>
  </si>
  <si>
    <t>г.Кириши                                                                                                                                                                    17.12.2021</t>
  </si>
  <si>
    <t>Участие в областном фестивале молодежных клубов и центров (Доставка молодежи к месту проведения мероприятия и обратно)</t>
  </si>
  <si>
    <t>Фестиваль "Открытое сердце", посвященный Дню инвалида (Доставка артистов до места проведения мероприятия и обратно)</t>
  </si>
  <si>
    <t>КОСГУ 223 (КВР 244) произведена корректировка  расходов на содержание имущества следующим образом:</t>
  </si>
  <si>
    <t>Водоотведение I полугодие по адресам:ул.Мира , д.15;пр.Победы, д.3;пр.Победы, д.7;</t>
  </si>
  <si>
    <t>Водоотведение II полугодие по адресам:ул.Мира , д.15;пр.Победы, д.3;пр.Победы, д.7;</t>
  </si>
  <si>
    <t>Водоснабжение I полугодие по адресам:ул.Мира , д.15;пр.Победы, д.3;пр.Победы, д.7;</t>
  </si>
  <si>
    <t>Водоснабжение II полугодие по адресам:ул.Мира , д.15;пр.Победы, д.3;пр.Победы, д.7;</t>
  </si>
  <si>
    <t xml:space="preserve">Оказание услуг по обращению с ТКО </t>
  </si>
  <si>
    <t>Плата за негативное воздействие на работу ЦСВ (I полугодие)</t>
  </si>
  <si>
    <t>Плата за негативное воздействие на работу ЦСВ (II полугодие)</t>
  </si>
  <si>
    <t>Компонент на теплоноситель I полугодие;пр.Победы, д.3;пр.Победы, д.7;</t>
  </si>
  <si>
    <t>Компонент на теплоноситель II полугодие;пр.Победы, д.3;пр.Победы, д.7;</t>
  </si>
  <si>
    <t>Компонент на тепловую энергию I полугодие ;пр.Победы, д.3;пр.Победы, д.7;</t>
  </si>
  <si>
    <t>Компонент на тепловую энергию II полугодие ;пр.Победы, д.3;пр.Победы, д.7;</t>
  </si>
  <si>
    <t>Ком.услуги, предоставленные на общедомовые нужды (пр.Победы,3 и пр.Победы,7</t>
  </si>
  <si>
    <t>КОСГУ 223 (КВР 247)произведена корректировка  расходов на содержание имущества следующим образом:</t>
  </si>
  <si>
    <t>Электроэнергия по адресам:ул.Мира , д.15;пр.Победы, д.3;пр.Победы, д.7;</t>
  </si>
  <si>
    <t xml:space="preserve">Теплоэнергия I полугодие по адресам:ул.Мира </t>
  </si>
  <si>
    <t xml:space="preserve">Теплоэнергия II полугодие по адресам:ул.Мира </t>
  </si>
  <si>
    <t>Теплоэнергия I полугодие по адресам:пр.Победы, д.3;пр.Победы, д.7;</t>
  </si>
  <si>
    <t>Теплоэнергия II полугодие по адресам:пр.Победы, д.3;пр.Победы, д.7;</t>
  </si>
  <si>
    <t>Обслуживание вентиляции</t>
  </si>
  <si>
    <t>Автопробег,посвященный Дню Победы (медицинское обслуживание)</t>
  </si>
  <si>
    <t>Работы по созданию слайд-шоу,работа ведущего (Спортивный вечер)</t>
  </si>
  <si>
    <t>Обучение по программе "Пожарная безопасность. Обучение руководителей и лиц, ответственных за пожарную безопасность по пожарно-техническому минимуму»</t>
  </si>
  <si>
    <t>Медицинские услуги (Маммография) 8*1100,00</t>
  </si>
  <si>
    <t>Ультразвуковое исследование органов малого таза (женщины ) 1*360</t>
  </si>
  <si>
    <t>День Государственного флага (Приобретение ленточек триколор)</t>
  </si>
  <si>
    <t>Мероприятие, посвященное Дню народного единства "Все флаги в гости к нам" (Приобретение флаговой конструкции)</t>
  </si>
  <si>
    <t xml:space="preserve"> Мероприятие согласно областного плана мероприятий (приобретение реквизита (дорожка) для проведения мероприятия)</t>
  </si>
  <si>
    <t>Фестиваль "Открытое сердце" , посвященный Дню инвалида  (Административно-хозяйственные расходы: канцелярские и хозяйственные товары для проведения меропрития)</t>
  </si>
  <si>
    <t>Фестиваль "Открытое сердце" , посвященный Дню инвалида (Рекламно-информационное обеспечение: приобретение афиш)</t>
  </si>
  <si>
    <t>Хозтовары</t>
  </si>
  <si>
    <t>Канцтовары</t>
  </si>
  <si>
    <t>КОСГУ 349 произведена корректировка расходов на увеличение стоимости прочих материальных запасов однократного применения следующим образом:</t>
  </si>
  <si>
    <t>Участие в областном фестивале молодежных клубов и центров (Приобретение сувенирной продукции и призов для молодежных объединений: флешки,  футболки и т.п.)</t>
  </si>
  <si>
    <t>Спортивный вечер (Приобретение подарочной продукции )</t>
  </si>
  <si>
    <t xml:space="preserve">Фестиваль "Открытое сердце", посвященный Дню инвалида (Приобретение призов, подарочной и сувенирной продукции, в т.ч.цветы,конфеты и т.п.) </t>
  </si>
  <si>
    <t>Доход  от продажи абонементов</t>
  </si>
  <si>
    <t>Поступления от оказания услуг (выполнения работ) на платной основе и иной приносящей доход деятельности за продажу билетов</t>
  </si>
  <si>
    <t xml:space="preserve"> КОСГУ 226  произведена корректировка расходов на выплаты персоналу за прохождение медицинского осмотра (КВР 112) следующим образом:</t>
  </si>
  <si>
    <t xml:space="preserve"> Выплаты персоналу на прохождение медицинского осмотра</t>
  </si>
  <si>
    <t>Услуги почтовой связи (пересылка почтовых отправлений, приобретение почтовых марок, маркированных конвертов и т.п.)</t>
  </si>
  <si>
    <t>Транспортные расходы для поездки на конкурсы</t>
  </si>
  <si>
    <t>КОСГУ 223 (КВР 247) произведена корректировка  расходов на содержание имущества следующим образом:</t>
  </si>
  <si>
    <t>Проведение инструментальных исследований в помещениях МАУ «МДЦ «Восход»: скорость движения воздуха, определение влажности, определение температуры, освещенность</t>
  </si>
  <si>
    <t>Расчистка кровли здания от снега и наледи по адресу: ул. Мира. д. 15</t>
  </si>
  <si>
    <t>Испытание средств защиты: боты диэлектрические , перчатки диэлектрические ,указатель напряжения, лестница 2 колена</t>
  </si>
  <si>
    <t>Работы по дезинсекции помещений МАУ "МДЦ "Восход"7,3/кв.м*300</t>
  </si>
  <si>
    <t xml:space="preserve">Заправка картриджа 80 гр.+фотобарабан </t>
  </si>
  <si>
    <t>Заправка картриджа 80 гр.</t>
  </si>
  <si>
    <t xml:space="preserve">Заправка картриджа 80 гр.+магнитный вал в сборе. </t>
  </si>
  <si>
    <t>Заправка картриджа 80 гр.+чип</t>
  </si>
  <si>
    <t>Ремонт, обслуживание компьютерной техники и оргтехники, оборудования, в т.ч. звукового оборудования</t>
  </si>
  <si>
    <t>Выполнение сантехнических ремонтных работ в помещении кухни МАУ "МДЦ "Восход"</t>
  </si>
  <si>
    <t>Измерение сопротивления изоляции проводов и кабелей в помещениях (ул.Мира,15; пр.Победы,3; пр.Победы,7, ул. Мира 25)</t>
  </si>
  <si>
    <t>Химчистка+отпаривание (не снимая) штора кремовая 72,8 кв.м</t>
  </si>
  <si>
    <t>Замена канализационных труб, смесителей по адресу Победы,д.3</t>
  </si>
  <si>
    <t>Создание и выдача сертификата на право использования СКЗИ «КриптоПРО»</t>
  </si>
  <si>
    <t>Проведение обследования и паспортизация объектов социальной инфраструктуры и услуг в приоритетных сферах жизнедеятельности инвалидов. (объекты — пр.Победы,7; Мира,25) 25000,00*2</t>
  </si>
  <si>
    <t>Взносы за участие в конкурсе "Золотой ключ", в номинациях соло и ансамбли  (на основании счета за 2019 год- 10 соло по 1400 р. и ансамбль (6 человек по 800 рублей с участника) — коллектив «БРЭВИС»</t>
  </si>
  <si>
    <t>Оплата организационного взноса областного конкурса в п. Сиверский. Декабрь. (ансамбль мажореток «Созвездие») 5*2500,00</t>
  </si>
  <si>
    <t>Санитарно-гигиенические исследования воды водопроводной и воды питьевой (2172,00+5952,00)*1</t>
  </si>
  <si>
    <t>Курсы повышения квалификации по программе "Преподаватель современного вокала"</t>
  </si>
  <si>
    <t>Подписка период.изданий</t>
  </si>
  <si>
    <t>Обучеие по закупкам</t>
  </si>
  <si>
    <t>Обогреватель масляный</t>
  </si>
  <si>
    <t>МФУ</t>
  </si>
  <si>
    <t>Тонер для заправки картриджей</t>
  </si>
  <si>
    <t>Приобретение ( изготовление) подарочный и сувенирной продукции в ассортименте</t>
  </si>
  <si>
    <t>Приобретение цветочной продукции (для вручения)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</si>
</sst>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8" fillId="0" borderId="0" xfId="0" applyFont="1" applyAlignment="1">
      <alignment wrapText="1"/>
    </xf>
    <xf numFmtId="2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wrapText="1"/>
    </xf>
    <xf numFmtId="49" fontId="6" fillId="0" borderId="1" xfId="0" applyNumberFormat="1" applyFont="1" applyBorder="1" applyAlignment="1">
      <alignment wrapText="1"/>
    </xf>
    <xf numFmtId="164" fontId="5" fillId="0" borderId="0" xfId="0" applyNumberFormat="1" applyFont="1"/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4" fontId="3" fillId="0" borderId="0" xfId="0" applyNumberFormat="1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164" fontId="13" fillId="0" borderId="0" xfId="0" applyNumberFormat="1" applyFont="1" applyAlignment="1">
      <alignment horizontal="center" wrapText="1"/>
    </xf>
    <xf numFmtId="4" fontId="13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indent="4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wrapText="1"/>
    </xf>
    <xf numFmtId="0" fontId="13" fillId="0" borderId="2" xfId="0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" fontId="9" fillId="0" borderId="6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0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3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51;&#1040;&#1042;&#1041;&#1059;&#1061;/&#1055;&#1083;&#1072;&#1085;%20&#1060;&#1061;&#1044;%202021%20&#1075;&#1086;&#1076;/&#1055;&#1083;&#1072;&#1085;%20&#1060;&#1061;&#1044;%20&#1085;&#1072;%202021,2022,2023/&#1048;&#1079;&#1084;&#1077;&#1085;&#1077;&#1085;&#1080;&#1103;%20&#1074;%20&#1055;&#1060;&#1061;&#1044;%20&#1085;&#1072;%2019.11.2021/19.11.2021%20&#1055;&#1088;&#1080;&#1083;&#1086;&#1078;&#1077;&#1085;&#1080;&#1077;%202%20&#1082;%20&#1055;&#1086;&#1088;&#1103;&#1076;&#1082;&#1091;%20(&#1076;&#1086;&#1093;&#1086;&#1076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прил 3.1 и 3.2"/>
      <sheetName val="Лист6"/>
      <sheetName val="Лист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76"/>
  <sheetViews>
    <sheetView tabSelected="1" zoomScaleNormal="100" workbookViewId="0">
      <selection activeCell="A2" sqref="A2:XFD2"/>
    </sheetView>
  </sheetViews>
  <sheetFormatPr defaultRowHeight="14.4" x14ac:dyDescent="0.3"/>
  <cols>
    <col min="7" max="7" width="15.21875" customWidth="1"/>
    <col min="8" max="8" width="5.88671875" customWidth="1"/>
    <col min="9" max="9" width="20.6640625" customWidth="1"/>
    <col min="10" max="10" width="18.6640625" customWidth="1"/>
    <col min="11" max="11" width="35.33203125" customWidth="1"/>
    <col min="12" max="13" width="0" hidden="1" customWidth="1"/>
    <col min="14" max="14" width="18.77734375" hidden="1" customWidth="1"/>
  </cols>
  <sheetData>
    <row r="1" spans="2:14" ht="15.6" x14ac:dyDescent="0.3">
      <c r="B1" s="73" t="s">
        <v>12</v>
      </c>
      <c r="C1" s="73"/>
      <c r="D1" s="73"/>
      <c r="E1" s="73"/>
      <c r="F1" s="73"/>
      <c r="G1" s="73"/>
      <c r="H1" s="73"/>
      <c r="I1" s="73"/>
      <c r="J1" s="73"/>
      <c r="K1" s="73"/>
    </row>
    <row r="2" spans="2:14" s="19" customFormat="1" ht="51.6" customHeight="1" x14ac:dyDescent="0.3">
      <c r="B2" s="73" t="s">
        <v>30</v>
      </c>
      <c r="C2" s="73"/>
      <c r="D2" s="73"/>
      <c r="E2" s="73"/>
      <c r="F2" s="73"/>
      <c r="G2" s="73"/>
      <c r="H2" s="73"/>
      <c r="I2" s="73"/>
      <c r="J2" s="73"/>
      <c r="K2" s="73"/>
      <c r="L2" s="22"/>
      <c r="M2" s="22"/>
      <c r="N2" s="22"/>
    </row>
    <row r="3" spans="2:14" ht="25.8" customHeight="1" x14ac:dyDescent="0.3">
      <c r="B3" s="74" t="s">
        <v>81</v>
      </c>
      <c r="C3" s="74"/>
      <c r="D3" s="74"/>
      <c r="E3" s="74"/>
      <c r="F3" s="74"/>
      <c r="G3" s="74"/>
      <c r="H3" s="74"/>
      <c r="I3" s="74"/>
      <c r="J3" s="74"/>
      <c r="K3" s="74"/>
      <c r="L3" s="2"/>
      <c r="M3" s="2"/>
      <c r="N3" s="2"/>
    </row>
    <row r="4" spans="2:14" ht="15" customHeigh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2"/>
      <c r="M4" s="2"/>
      <c r="N4" s="2"/>
    </row>
    <row r="5" spans="2:14" s="5" customFormat="1" ht="37.200000000000003" customHeight="1" x14ac:dyDescent="0.3">
      <c r="B5" s="75" t="s">
        <v>11</v>
      </c>
      <c r="C5" s="75"/>
      <c r="D5" s="75"/>
      <c r="E5" s="75"/>
      <c r="F5" s="75"/>
      <c r="G5" s="75"/>
      <c r="H5" s="75"/>
      <c r="I5" s="75"/>
      <c r="J5" s="75"/>
      <c r="K5" s="75"/>
      <c r="L5" s="1"/>
      <c r="M5" s="1"/>
    </row>
    <row r="6" spans="2:14" s="5" customFormat="1" ht="10.8" customHeight="1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1"/>
      <c r="M6" s="1"/>
    </row>
    <row r="7" spans="2:14" s="5" customFormat="1" ht="15.6" x14ac:dyDescent="0.3">
      <c r="B7" s="24" t="s">
        <v>31</v>
      </c>
      <c r="C7" s="24"/>
      <c r="D7" s="24"/>
      <c r="E7" s="24"/>
      <c r="F7" s="24"/>
      <c r="G7" s="24"/>
      <c r="H7" s="24"/>
      <c r="I7" s="24"/>
      <c r="J7" s="24"/>
      <c r="K7" s="24"/>
      <c r="L7" s="20"/>
      <c r="M7" s="20"/>
      <c r="N7" s="20"/>
    </row>
    <row r="8" spans="2:14" s="5" customFormat="1" ht="15.6" x14ac:dyDescent="0.3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2:14" s="5" customFormat="1" ht="13.8" customHeigh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2:14" s="5" customFormat="1" ht="15.6" hidden="1" x14ac:dyDescent="0.3">
      <c r="B10" s="25" t="s"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0"/>
      <c r="M10" s="20"/>
      <c r="N10" s="20"/>
    </row>
    <row r="11" spans="2:14" s="5" customFormat="1" ht="15.6" hidden="1" x14ac:dyDescent="0.3">
      <c r="B11" s="25"/>
      <c r="C11" s="24"/>
      <c r="D11" s="24"/>
      <c r="E11" s="24"/>
      <c r="F11" s="24"/>
      <c r="G11" s="24"/>
      <c r="H11" s="24"/>
      <c r="I11" s="24"/>
      <c r="J11" s="24"/>
      <c r="K11" s="24"/>
      <c r="L11" s="20"/>
      <c r="M11" s="20"/>
      <c r="N11" s="20"/>
    </row>
    <row r="12" spans="2:14" s="5" customFormat="1" ht="15.6" hidden="1" x14ac:dyDescent="0.3">
      <c r="B12" s="39"/>
      <c r="C12" s="6"/>
      <c r="D12" s="6"/>
      <c r="E12" s="6"/>
      <c r="F12" s="6"/>
      <c r="G12" s="6"/>
      <c r="H12" s="6"/>
      <c r="I12" s="6"/>
      <c r="J12" s="6"/>
      <c r="K12" s="40"/>
      <c r="L12" s="6"/>
      <c r="M12" s="6"/>
      <c r="N12" s="6"/>
    </row>
    <row r="13" spans="2:14" s="5" customFormat="1" ht="15.6" x14ac:dyDescent="0.3">
      <c r="B13" s="77" t="s">
        <v>1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2:14" s="3" customFormat="1" ht="15.6" customHeight="1" x14ac:dyDescent="0.3">
      <c r="B14" s="31"/>
      <c r="C14" s="31"/>
      <c r="D14" s="31"/>
      <c r="E14" s="31"/>
      <c r="F14" s="31"/>
      <c r="G14" s="31"/>
      <c r="H14" s="31"/>
      <c r="I14" s="32"/>
      <c r="J14" s="32"/>
      <c r="K14" s="4"/>
      <c r="L14" s="4"/>
      <c r="M14" s="4"/>
      <c r="N14" s="4"/>
    </row>
    <row r="15" spans="2:14" s="5" customFormat="1" ht="50.4" customHeight="1" x14ac:dyDescent="0.3">
      <c r="B15" s="64" t="s">
        <v>41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2:14" s="5" customFormat="1" ht="15.6" x14ac:dyDescent="0.3">
      <c r="B16" s="52" t="s">
        <v>3</v>
      </c>
      <c r="C16" s="53"/>
      <c r="D16" s="53"/>
      <c r="E16" s="53"/>
      <c r="F16" s="53"/>
      <c r="G16" s="54"/>
      <c r="H16" s="26" t="s">
        <v>4</v>
      </c>
      <c r="I16" s="26" t="s">
        <v>6</v>
      </c>
      <c r="J16" s="26" t="s">
        <v>7</v>
      </c>
      <c r="K16" s="26" t="s">
        <v>2</v>
      </c>
      <c r="N16" s="15"/>
    </row>
    <row r="17" spans="2:14" s="5" customFormat="1" ht="63" customHeight="1" x14ac:dyDescent="0.3">
      <c r="B17" s="55" t="s">
        <v>42</v>
      </c>
      <c r="C17" s="56"/>
      <c r="D17" s="56"/>
      <c r="E17" s="56"/>
      <c r="F17" s="56"/>
      <c r="G17" s="57"/>
      <c r="H17" s="14" t="s">
        <v>43</v>
      </c>
      <c r="I17" s="8">
        <v>0</v>
      </c>
      <c r="J17" s="8">
        <v>67286</v>
      </c>
      <c r="K17" s="9" t="s">
        <v>10</v>
      </c>
    </row>
    <row r="18" spans="2:14" s="5" customFormat="1" ht="15.6" customHeight="1" x14ac:dyDescent="0.3">
      <c r="B18" s="48" t="s">
        <v>8</v>
      </c>
      <c r="C18" s="49"/>
      <c r="D18" s="49"/>
      <c r="E18" s="49"/>
      <c r="F18" s="49"/>
      <c r="G18" s="49"/>
      <c r="H18" s="49"/>
      <c r="I18" s="10">
        <f>SUM(I17:I17)</f>
        <v>0</v>
      </c>
      <c r="J18" s="10">
        <f>SUM(J17:J17)</f>
        <v>67286</v>
      </c>
      <c r="K18" s="11"/>
      <c r="L18" s="6"/>
      <c r="M18" s="6"/>
      <c r="N18" s="13"/>
    </row>
    <row r="19" spans="2:14" s="5" customFormat="1" ht="15.6" customHeight="1" x14ac:dyDescent="0.3">
      <c r="B19" s="48"/>
      <c r="C19" s="49"/>
      <c r="D19" s="49"/>
      <c r="E19" s="49"/>
      <c r="F19" s="49"/>
      <c r="G19" s="49"/>
      <c r="H19" s="49"/>
      <c r="I19" s="59">
        <f>I18+J18</f>
        <v>67286</v>
      </c>
      <c r="J19" s="60"/>
      <c r="K19" s="11"/>
      <c r="L19" s="6"/>
      <c r="M19" s="6"/>
      <c r="N19" s="6"/>
    </row>
    <row r="20" spans="2:14" s="3" customFormat="1" ht="15.6" customHeight="1" x14ac:dyDescent="0.3">
      <c r="B20" s="31"/>
      <c r="C20" s="31"/>
      <c r="D20" s="31"/>
      <c r="E20" s="31"/>
      <c r="F20" s="31"/>
      <c r="G20" s="31"/>
      <c r="H20" s="31"/>
      <c r="I20" s="32"/>
      <c r="J20" s="32"/>
      <c r="K20" s="4"/>
      <c r="L20" s="4"/>
      <c r="M20" s="4"/>
      <c r="N20" s="4"/>
    </row>
    <row r="21" spans="2:14" s="3" customFormat="1" ht="15.6" customHeight="1" x14ac:dyDescent="0.3">
      <c r="B21" s="41"/>
      <c r="C21" s="41"/>
      <c r="D21" s="41"/>
      <c r="E21" s="41"/>
      <c r="F21" s="41"/>
      <c r="G21" s="41"/>
      <c r="H21" s="41"/>
      <c r="I21" s="42"/>
      <c r="J21" s="42"/>
      <c r="K21" s="43"/>
      <c r="L21" s="4"/>
      <c r="M21" s="4"/>
      <c r="N21" s="4"/>
    </row>
    <row r="22" spans="2:14" s="5" customFormat="1" ht="29.4" customHeight="1" x14ac:dyDescent="0.3">
      <c r="B22" s="64" t="s">
        <v>32</v>
      </c>
      <c r="C22" s="64"/>
      <c r="D22" s="64"/>
      <c r="E22" s="64"/>
      <c r="F22" s="64"/>
      <c r="G22" s="64"/>
      <c r="H22" s="64"/>
      <c r="I22" s="64"/>
      <c r="J22" s="64"/>
      <c r="K22" s="64"/>
    </row>
    <row r="23" spans="2:14" s="5" customFormat="1" ht="15.6" x14ac:dyDescent="0.3">
      <c r="B23" s="52" t="s">
        <v>16</v>
      </c>
      <c r="C23" s="53"/>
      <c r="D23" s="53"/>
      <c r="E23" s="53"/>
      <c r="F23" s="53"/>
      <c r="G23" s="54"/>
      <c r="H23" s="26" t="s">
        <v>4</v>
      </c>
      <c r="I23" s="26" t="s">
        <v>6</v>
      </c>
      <c r="J23" s="26" t="s">
        <v>7</v>
      </c>
      <c r="K23" s="26" t="s">
        <v>2</v>
      </c>
    </row>
    <row r="24" spans="2:14" s="5" customFormat="1" ht="34.799999999999997" customHeight="1" x14ac:dyDescent="0.3">
      <c r="B24" s="55" t="s">
        <v>48</v>
      </c>
      <c r="C24" s="56"/>
      <c r="D24" s="56"/>
      <c r="E24" s="56"/>
      <c r="F24" s="56"/>
      <c r="G24" s="57"/>
      <c r="H24" s="14" t="s">
        <v>19</v>
      </c>
      <c r="I24" s="8">
        <v>0</v>
      </c>
      <c r="J24" s="8">
        <v>-20000</v>
      </c>
      <c r="K24" s="9" t="s">
        <v>18</v>
      </c>
    </row>
    <row r="25" spans="2:14" s="5" customFormat="1" ht="38.4" customHeight="1" x14ac:dyDescent="0.3">
      <c r="B25" s="55" t="s">
        <v>82</v>
      </c>
      <c r="C25" s="56"/>
      <c r="D25" s="56"/>
      <c r="E25" s="56"/>
      <c r="F25" s="56"/>
      <c r="G25" s="57"/>
      <c r="H25" s="14" t="s">
        <v>19</v>
      </c>
      <c r="I25" s="8">
        <v>0</v>
      </c>
      <c r="J25" s="8">
        <v>-34800</v>
      </c>
      <c r="K25" s="9" t="s">
        <v>18</v>
      </c>
    </row>
    <row r="26" spans="2:14" s="5" customFormat="1" ht="31.2" customHeight="1" x14ac:dyDescent="0.3">
      <c r="B26" s="55" t="s">
        <v>83</v>
      </c>
      <c r="C26" s="56"/>
      <c r="D26" s="56"/>
      <c r="E26" s="56"/>
      <c r="F26" s="56"/>
      <c r="G26" s="57"/>
      <c r="H26" s="14" t="s">
        <v>19</v>
      </c>
      <c r="I26" s="8">
        <v>-8680</v>
      </c>
      <c r="J26" s="8"/>
      <c r="K26" s="9" t="s">
        <v>18</v>
      </c>
    </row>
    <row r="27" spans="2:14" s="5" customFormat="1" ht="15.6" customHeight="1" x14ac:dyDescent="0.3">
      <c r="B27" s="48" t="s">
        <v>8</v>
      </c>
      <c r="C27" s="49"/>
      <c r="D27" s="49"/>
      <c r="E27" s="49"/>
      <c r="F27" s="49"/>
      <c r="G27" s="49"/>
      <c r="H27" s="49"/>
      <c r="I27" s="10">
        <f>SUM(I26:I26)</f>
        <v>-8680</v>
      </c>
      <c r="J27" s="10">
        <f>SUM(J24:J26)</f>
        <v>-54800</v>
      </c>
      <c r="K27" s="11"/>
      <c r="L27" s="6"/>
      <c r="M27" s="6"/>
      <c r="N27" s="6"/>
    </row>
    <row r="28" spans="2:14" s="5" customFormat="1" ht="16.2" customHeight="1" x14ac:dyDescent="0.3">
      <c r="B28" s="48"/>
      <c r="C28" s="49"/>
      <c r="D28" s="49"/>
      <c r="E28" s="49"/>
      <c r="F28" s="49"/>
      <c r="G28" s="49"/>
      <c r="H28" s="49"/>
      <c r="I28" s="59">
        <f>I27+J27</f>
        <v>-63480</v>
      </c>
      <c r="J28" s="60"/>
      <c r="K28" s="11"/>
      <c r="L28" s="6"/>
      <c r="M28" s="6"/>
      <c r="N28" s="6"/>
    </row>
    <row r="29" spans="2:14" s="5" customFormat="1" ht="16.2" customHeight="1" x14ac:dyDescent="0.3">
      <c r="B29" s="27"/>
      <c r="C29" s="27"/>
      <c r="D29" s="27"/>
      <c r="E29" s="27"/>
      <c r="F29" s="27"/>
      <c r="G29" s="27"/>
      <c r="H29" s="27"/>
      <c r="I29" s="28"/>
      <c r="J29" s="28"/>
      <c r="K29" s="6"/>
      <c r="L29" s="6"/>
      <c r="M29" s="6"/>
      <c r="N29" s="6"/>
    </row>
    <row r="30" spans="2:14" s="5" customFormat="1" ht="29.4" customHeight="1" x14ac:dyDescent="0.3">
      <c r="B30" s="64" t="s">
        <v>84</v>
      </c>
      <c r="C30" s="64"/>
      <c r="D30" s="64"/>
      <c r="E30" s="64"/>
      <c r="F30" s="64"/>
      <c r="G30" s="64"/>
      <c r="H30" s="64"/>
      <c r="I30" s="64"/>
      <c r="J30" s="64"/>
      <c r="K30" s="64"/>
    </row>
    <row r="31" spans="2:14" s="5" customFormat="1" ht="15.6" x14ac:dyDescent="0.3">
      <c r="B31" s="52" t="s">
        <v>16</v>
      </c>
      <c r="C31" s="53"/>
      <c r="D31" s="53"/>
      <c r="E31" s="53"/>
      <c r="F31" s="53"/>
      <c r="G31" s="54"/>
      <c r="H31" s="26" t="s">
        <v>4</v>
      </c>
      <c r="I31" s="26" t="s">
        <v>6</v>
      </c>
      <c r="J31" s="26" t="s">
        <v>7</v>
      </c>
      <c r="K31" s="26" t="s">
        <v>2</v>
      </c>
    </row>
    <row r="32" spans="2:14" s="5" customFormat="1" ht="34.799999999999997" customHeight="1" x14ac:dyDescent="0.3">
      <c r="B32" s="55" t="s">
        <v>85</v>
      </c>
      <c r="C32" s="56"/>
      <c r="D32" s="56"/>
      <c r="E32" s="56"/>
      <c r="F32" s="56"/>
      <c r="G32" s="57"/>
      <c r="H32" s="14" t="s">
        <v>19</v>
      </c>
      <c r="I32" s="8"/>
      <c r="J32" s="8">
        <v>-1937.62</v>
      </c>
      <c r="K32" s="9" t="s">
        <v>10</v>
      </c>
    </row>
    <row r="33" spans="2:14" s="5" customFormat="1" ht="34.799999999999997" customHeight="1" x14ac:dyDescent="0.3">
      <c r="B33" s="55" t="s">
        <v>86</v>
      </c>
      <c r="C33" s="56"/>
      <c r="D33" s="56"/>
      <c r="E33" s="56"/>
      <c r="F33" s="56"/>
      <c r="G33" s="57"/>
      <c r="H33" s="14" t="s">
        <v>19</v>
      </c>
      <c r="I33" s="8"/>
      <c r="J33" s="8">
        <v>869.68</v>
      </c>
      <c r="K33" s="9" t="s">
        <v>10</v>
      </c>
    </row>
    <row r="34" spans="2:14" s="5" customFormat="1" ht="34.799999999999997" customHeight="1" x14ac:dyDescent="0.3">
      <c r="B34" s="55" t="s">
        <v>87</v>
      </c>
      <c r="C34" s="56"/>
      <c r="D34" s="56"/>
      <c r="E34" s="56"/>
      <c r="F34" s="56"/>
      <c r="G34" s="57"/>
      <c r="H34" s="14" t="s">
        <v>19</v>
      </c>
      <c r="I34" s="8"/>
      <c r="J34" s="8">
        <v>-1987.61</v>
      </c>
      <c r="K34" s="9" t="s">
        <v>10</v>
      </c>
    </row>
    <row r="35" spans="2:14" s="5" customFormat="1" ht="34.799999999999997" customHeight="1" x14ac:dyDescent="0.3">
      <c r="B35" s="55" t="s">
        <v>88</v>
      </c>
      <c r="C35" s="56"/>
      <c r="D35" s="56"/>
      <c r="E35" s="56"/>
      <c r="F35" s="56"/>
      <c r="G35" s="57"/>
      <c r="H35" s="14" t="s">
        <v>19</v>
      </c>
      <c r="I35" s="8"/>
      <c r="J35" s="8">
        <v>1438.48</v>
      </c>
      <c r="K35" s="9" t="s">
        <v>10</v>
      </c>
    </row>
    <row r="36" spans="2:14" s="5" customFormat="1" ht="34.799999999999997" customHeight="1" x14ac:dyDescent="0.3">
      <c r="B36" s="55" t="s">
        <v>89</v>
      </c>
      <c r="C36" s="56"/>
      <c r="D36" s="56"/>
      <c r="E36" s="56"/>
      <c r="F36" s="56"/>
      <c r="G36" s="57"/>
      <c r="H36" s="14" t="s">
        <v>19</v>
      </c>
      <c r="I36" s="8"/>
      <c r="J36" s="8">
        <v>-9499.18</v>
      </c>
      <c r="K36" s="9" t="s">
        <v>10</v>
      </c>
    </row>
    <row r="37" spans="2:14" s="5" customFormat="1" ht="34.799999999999997" customHeight="1" x14ac:dyDescent="0.3">
      <c r="B37" s="55" t="s">
        <v>90</v>
      </c>
      <c r="C37" s="56"/>
      <c r="D37" s="56"/>
      <c r="E37" s="56"/>
      <c r="F37" s="56"/>
      <c r="G37" s="57"/>
      <c r="H37" s="14" t="s">
        <v>19</v>
      </c>
      <c r="I37" s="8"/>
      <c r="J37" s="8">
        <v>2404.66</v>
      </c>
      <c r="K37" s="9" t="s">
        <v>10</v>
      </c>
    </row>
    <row r="38" spans="2:14" s="5" customFormat="1" ht="34.799999999999997" customHeight="1" x14ac:dyDescent="0.3">
      <c r="B38" s="55" t="s">
        <v>91</v>
      </c>
      <c r="C38" s="56"/>
      <c r="D38" s="56"/>
      <c r="E38" s="56"/>
      <c r="F38" s="56"/>
      <c r="G38" s="57"/>
      <c r="H38" s="14" t="s">
        <v>19</v>
      </c>
      <c r="I38" s="8"/>
      <c r="J38" s="8">
        <v>4458.42</v>
      </c>
      <c r="K38" s="9" t="s">
        <v>10</v>
      </c>
    </row>
    <row r="39" spans="2:14" s="5" customFormat="1" ht="34.799999999999997" customHeight="1" x14ac:dyDescent="0.3">
      <c r="B39" s="55" t="s">
        <v>92</v>
      </c>
      <c r="C39" s="56"/>
      <c r="D39" s="56"/>
      <c r="E39" s="56"/>
      <c r="F39" s="56"/>
      <c r="G39" s="57"/>
      <c r="H39" s="14" t="s">
        <v>19</v>
      </c>
      <c r="I39" s="8"/>
      <c r="J39" s="8">
        <v>-75.19</v>
      </c>
      <c r="K39" s="9" t="s">
        <v>10</v>
      </c>
    </row>
    <row r="40" spans="2:14" s="5" customFormat="1" ht="34.799999999999997" customHeight="1" x14ac:dyDescent="0.3">
      <c r="B40" s="55" t="s">
        <v>93</v>
      </c>
      <c r="C40" s="56"/>
      <c r="D40" s="56"/>
      <c r="E40" s="56"/>
      <c r="F40" s="56"/>
      <c r="G40" s="57"/>
      <c r="H40" s="14" t="s">
        <v>19</v>
      </c>
      <c r="I40" s="8"/>
      <c r="J40" s="8">
        <v>220.26</v>
      </c>
      <c r="K40" s="9" t="s">
        <v>10</v>
      </c>
    </row>
    <row r="41" spans="2:14" s="5" customFormat="1" ht="34.799999999999997" customHeight="1" x14ac:dyDescent="0.3">
      <c r="B41" s="55" t="s">
        <v>94</v>
      </c>
      <c r="C41" s="56"/>
      <c r="D41" s="56"/>
      <c r="E41" s="56"/>
      <c r="F41" s="56"/>
      <c r="G41" s="57"/>
      <c r="H41" s="14" t="s">
        <v>19</v>
      </c>
      <c r="I41" s="8"/>
      <c r="J41" s="8">
        <v>-124.73000000000002</v>
      </c>
      <c r="K41" s="9" t="s">
        <v>10</v>
      </c>
    </row>
    <row r="42" spans="2:14" s="5" customFormat="1" ht="34.799999999999997" customHeight="1" x14ac:dyDescent="0.3">
      <c r="B42" s="55" t="s">
        <v>95</v>
      </c>
      <c r="C42" s="56"/>
      <c r="D42" s="56"/>
      <c r="E42" s="56"/>
      <c r="F42" s="56"/>
      <c r="G42" s="57"/>
      <c r="H42" s="14" t="s">
        <v>19</v>
      </c>
      <c r="I42" s="8"/>
      <c r="J42" s="8">
        <v>386.90999999999997</v>
      </c>
      <c r="K42" s="9" t="s">
        <v>10</v>
      </c>
    </row>
    <row r="43" spans="2:14" s="5" customFormat="1" ht="34.799999999999997" customHeight="1" x14ac:dyDescent="0.3">
      <c r="B43" s="55" t="s">
        <v>96</v>
      </c>
      <c r="C43" s="56"/>
      <c r="D43" s="56"/>
      <c r="E43" s="56"/>
      <c r="F43" s="56"/>
      <c r="G43" s="57"/>
      <c r="H43" s="14" t="s">
        <v>19</v>
      </c>
      <c r="I43" s="8"/>
      <c r="J43" s="8">
        <v>-6394.78</v>
      </c>
      <c r="K43" s="9" t="s">
        <v>10</v>
      </c>
    </row>
    <row r="44" spans="2:14" s="5" customFormat="1" ht="15.6" customHeight="1" x14ac:dyDescent="0.3">
      <c r="B44" s="48" t="s">
        <v>8</v>
      </c>
      <c r="C44" s="49"/>
      <c r="D44" s="49"/>
      <c r="E44" s="49"/>
      <c r="F44" s="49"/>
      <c r="G44" s="49"/>
      <c r="H44" s="49"/>
      <c r="I44" s="30">
        <f>SUM(I32:I43)</f>
        <v>0</v>
      </c>
      <c r="J44" s="30">
        <f>SUM(J32:J43)</f>
        <v>-10240.700000000001</v>
      </c>
      <c r="K44" s="11"/>
      <c r="L44" s="6"/>
      <c r="M44" s="6"/>
      <c r="N44" s="6"/>
    </row>
    <row r="45" spans="2:14" s="5" customFormat="1" ht="16.2" customHeight="1" x14ac:dyDescent="0.3">
      <c r="B45" s="48"/>
      <c r="C45" s="49"/>
      <c r="D45" s="49"/>
      <c r="E45" s="49"/>
      <c r="F45" s="49"/>
      <c r="G45" s="49"/>
      <c r="H45" s="49"/>
      <c r="I45" s="59">
        <f>I44+J44</f>
        <v>-10240.700000000001</v>
      </c>
      <c r="J45" s="60"/>
      <c r="K45" s="11"/>
      <c r="L45" s="6"/>
      <c r="M45" s="6"/>
      <c r="N45" s="6"/>
    </row>
    <row r="46" spans="2:14" s="5" customFormat="1" ht="16.2" customHeight="1" x14ac:dyDescent="0.3">
      <c r="B46" s="27"/>
      <c r="C46" s="27"/>
      <c r="D46" s="27"/>
      <c r="E46" s="27"/>
      <c r="F46" s="27"/>
      <c r="G46" s="27"/>
      <c r="H46" s="27"/>
      <c r="I46" s="28"/>
      <c r="J46" s="28"/>
      <c r="K46" s="6"/>
      <c r="L46" s="6"/>
      <c r="M46" s="6"/>
      <c r="N46" s="6"/>
    </row>
    <row r="47" spans="2:14" s="5" customFormat="1" ht="29.4" customHeight="1" x14ac:dyDescent="0.3">
      <c r="B47" s="64" t="s">
        <v>97</v>
      </c>
      <c r="C47" s="64"/>
      <c r="D47" s="64"/>
      <c r="E47" s="64"/>
      <c r="F47" s="64"/>
      <c r="G47" s="64"/>
      <c r="H47" s="64"/>
      <c r="I47" s="64"/>
      <c r="J47" s="64"/>
      <c r="K47" s="64"/>
    </row>
    <row r="48" spans="2:14" s="5" customFormat="1" ht="15.6" x14ac:dyDescent="0.3">
      <c r="B48" s="52" t="s">
        <v>16</v>
      </c>
      <c r="C48" s="53"/>
      <c r="D48" s="53"/>
      <c r="E48" s="53"/>
      <c r="F48" s="53"/>
      <c r="G48" s="54"/>
      <c r="H48" s="26" t="s">
        <v>4</v>
      </c>
      <c r="I48" s="26" t="s">
        <v>6</v>
      </c>
      <c r="J48" s="26" t="s">
        <v>7</v>
      </c>
      <c r="K48" s="26" t="s">
        <v>2</v>
      </c>
    </row>
    <row r="49" spans="2:14" s="5" customFormat="1" ht="34.200000000000003" customHeight="1" x14ac:dyDescent="0.3">
      <c r="B49" s="55" t="s">
        <v>98</v>
      </c>
      <c r="C49" s="56"/>
      <c r="D49" s="56"/>
      <c r="E49" s="56"/>
      <c r="F49" s="56"/>
      <c r="G49" s="57"/>
      <c r="H49" s="14" t="s">
        <v>20</v>
      </c>
      <c r="I49" s="8"/>
      <c r="J49" s="8">
        <v>-25616.22</v>
      </c>
      <c r="K49" s="9" t="s">
        <v>10</v>
      </c>
    </row>
    <row r="50" spans="2:14" s="5" customFormat="1" ht="34.799999999999997" customHeight="1" x14ac:dyDescent="0.3">
      <c r="B50" s="55" t="s">
        <v>99</v>
      </c>
      <c r="C50" s="56"/>
      <c r="D50" s="56"/>
      <c r="E50" s="56"/>
      <c r="F50" s="56"/>
      <c r="G50" s="57"/>
      <c r="H50" s="14" t="s">
        <v>20</v>
      </c>
      <c r="I50" s="8"/>
      <c r="J50" s="8">
        <v>34940.82</v>
      </c>
      <c r="K50" s="9" t="s">
        <v>10</v>
      </c>
    </row>
    <row r="51" spans="2:14" s="5" customFormat="1" ht="34.799999999999997" customHeight="1" x14ac:dyDescent="0.3">
      <c r="B51" s="55" t="s">
        <v>100</v>
      </c>
      <c r="C51" s="56"/>
      <c r="D51" s="56"/>
      <c r="E51" s="56"/>
      <c r="F51" s="56"/>
      <c r="G51" s="57"/>
      <c r="H51" s="14" t="s">
        <v>20</v>
      </c>
      <c r="I51" s="8"/>
      <c r="J51" s="8">
        <v>16601.12</v>
      </c>
      <c r="K51" s="9" t="s">
        <v>10</v>
      </c>
    </row>
    <row r="52" spans="2:14" s="5" customFormat="1" ht="34.799999999999997" customHeight="1" x14ac:dyDescent="0.3">
      <c r="B52" s="55" t="s">
        <v>21</v>
      </c>
      <c r="C52" s="56"/>
      <c r="D52" s="56"/>
      <c r="E52" s="56"/>
      <c r="F52" s="56"/>
      <c r="G52" s="57"/>
      <c r="H52" s="14" t="s">
        <v>20</v>
      </c>
      <c r="I52" s="8">
        <v>-64679.16</v>
      </c>
      <c r="J52" s="8">
        <v>-59837.98</v>
      </c>
      <c r="K52" s="9" t="s">
        <v>10</v>
      </c>
    </row>
    <row r="53" spans="2:14" s="5" customFormat="1" ht="34.799999999999997" customHeight="1" x14ac:dyDescent="0.3">
      <c r="B53" s="55" t="s">
        <v>101</v>
      </c>
      <c r="C53" s="56"/>
      <c r="D53" s="56"/>
      <c r="E53" s="56"/>
      <c r="F53" s="56"/>
      <c r="G53" s="57"/>
      <c r="H53" s="14" t="s">
        <v>20</v>
      </c>
      <c r="I53" s="44">
        <v>16490.82</v>
      </c>
      <c r="J53" s="44"/>
      <c r="K53" s="9" t="s">
        <v>10</v>
      </c>
    </row>
    <row r="54" spans="2:14" s="5" customFormat="1" ht="34.799999999999997" customHeight="1" x14ac:dyDescent="0.3">
      <c r="B54" s="55" t="s">
        <v>102</v>
      </c>
      <c r="C54" s="56"/>
      <c r="D54" s="56"/>
      <c r="E54" s="56"/>
      <c r="F54" s="56"/>
      <c r="G54" s="57"/>
      <c r="H54" s="14" t="s">
        <v>20</v>
      </c>
      <c r="I54" s="44">
        <v>3668.37</v>
      </c>
      <c r="J54" s="44"/>
      <c r="K54" s="9" t="s">
        <v>10</v>
      </c>
    </row>
    <row r="55" spans="2:14" s="5" customFormat="1" ht="15.6" customHeight="1" x14ac:dyDescent="0.3">
      <c r="B55" s="48" t="s">
        <v>8</v>
      </c>
      <c r="C55" s="49"/>
      <c r="D55" s="49"/>
      <c r="E55" s="49"/>
      <c r="F55" s="49"/>
      <c r="G55" s="49"/>
      <c r="H55" s="49"/>
      <c r="I55" s="30">
        <f>SUM(I49:I54)</f>
        <v>-44519.97</v>
      </c>
      <c r="J55" s="30">
        <f>SUM(J49:J54)</f>
        <v>-33912.260000000009</v>
      </c>
      <c r="K55" s="11"/>
      <c r="L55" s="6"/>
      <c r="M55" s="6"/>
      <c r="N55" s="6"/>
    </row>
    <row r="56" spans="2:14" s="5" customFormat="1" ht="16.2" customHeight="1" x14ac:dyDescent="0.3">
      <c r="B56" s="48"/>
      <c r="C56" s="49"/>
      <c r="D56" s="49"/>
      <c r="E56" s="49"/>
      <c r="F56" s="49"/>
      <c r="G56" s="49"/>
      <c r="H56" s="49"/>
      <c r="I56" s="59">
        <f>I55+J55</f>
        <v>-78432.23000000001</v>
      </c>
      <c r="J56" s="60"/>
      <c r="K56" s="11"/>
      <c r="L56" s="6"/>
      <c r="M56" s="6"/>
      <c r="N56" s="6"/>
    </row>
    <row r="57" spans="2:14" s="5" customFormat="1" ht="35.4" customHeight="1" x14ac:dyDescent="0.3">
      <c r="B57" s="64" t="s">
        <v>22</v>
      </c>
      <c r="C57" s="64"/>
      <c r="D57" s="64"/>
      <c r="E57" s="64"/>
      <c r="F57" s="64"/>
      <c r="G57" s="64"/>
      <c r="H57" s="64"/>
      <c r="I57" s="64"/>
      <c r="J57" s="64"/>
      <c r="K57" s="64"/>
    </row>
    <row r="58" spans="2:14" s="5" customFormat="1" ht="15.6" x14ac:dyDescent="0.3">
      <c r="B58" s="52" t="s">
        <v>16</v>
      </c>
      <c r="C58" s="53"/>
      <c r="D58" s="53"/>
      <c r="E58" s="53"/>
      <c r="F58" s="53"/>
      <c r="G58" s="54"/>
      <c r="H58" s="26" t="s">
        <v>4</v>
      </c>
      <c r="I58" s="26" t="s">
        <v>6</v>
      </c>
      <c r="J58" s="26" t="s">
        <v>7</v>
      </c>
      <c r="K58" s="26" t="s">
        <v>2</v>
      </c>
    </row>
    <row r="59" spans="2:14" s="5" customFormat="1" ht="32.4" customHeight="1" x14ac:dyDescent="0.3">
      <c r="B59" s="55" t="s">
        <v>103</v>
      </c>
      <c r="C59" s="56"/>
      <c r="D59" s="56"/>
      <c r="E59" s="56"/>
      <c r="F59" s="56"/>
      <c r="G59" s="57"/>
      <c r="H59" s="14" t="s">
        <v>19</v>
      </c>
      <c r="I59" s="8">
        <v>22600</v>
      </c>
      <c r="J59" s="8">
        <v>-22600</v>
      </c>
      <c r="K59" s="9" t="s">
        <v>10</v>
      </c>
    </row>
    <row r="60" spans="2:14" s="5" customFormat="1" ht="15.6" customHeight="1" x14ac:dyDescent="0.3">
      <c r="B60" s="48" t="s">
        <v>8</v>
      </c>
      <c r="C60" s="49"/>
      <c r="D60" s="49"/>
      <c r="E60" s="49"/>
      <c r="F60" s="49"/>
      <c r="G60" s="49"/>
      <c r="H60" s="49"/>
      <c r="I60" s="10">
        <f>SUM(I59:I59)</f>
        <v>22600</v>
      </c>
      <c r="J60" s="10">
        <f>SUM(J59:J59)</f>
        <v>-22600</v>
      </c>
      <c r="K60" s="11"/>
      <c r="L60" s="6"/>
      <c r="M60" s="6"/>
      <c r="N60" s="6"/>
    </row>
    <row r="61" spans="2:14" s="5" customFormat="1" ht="16.2" customHeight="1" x14ac:dyDescent="0.3">
      <c r="B61" s="48"/>
      <c r="C61" s="49"/>
      <c r="D61" s="49"/>
      <c r="E61" s="49"/>
      <c r="F61" s="49"/>
      <c r="G61" s="49"/>
      <c r="H61" s="49"/>
      <c r="I61" s="59">
        <f>I60+J60</f>
        <v>0</v>
      </c>
      <c r="J61" s="60"/>
      <c r="K61" s="11"/>
      <c r="L61" s="6"/>
      <c r="M61" s="6"/>
      <c r="N61" s="6"/>
    </row>
    <row r="62" spans="2:14" s="5" customFormat="1" ht="16.2" customHeight="1" x14ac:dyDescent="0.3">
      <c r="B62" s="27"/>
      <c r="C62" s="27"/>
      <c r="D62" s="27"/>
      <c r="E62" s="27"/>
      <c r="F62" s="27"/>
      <c r="G62" s="27"/>
      <c r="H62" s="27"/>
      <c r="I62" s="28"/>
      <c r="J62" s="28"/>
      <c r="K62" s="6"/>
      <c r="L62" s="6"/>
      <c r="M62" s="6"/>
      <c r="N62" s="6"/>
    </row>
    <row r="63" spans="2:14" s="5" customFormat="1" ht="15.6" x14ac:dyDescent="0.3">
      <c r="B63" s="12" t="s">
        <v>33</v>
      </c>
    </row>
    <row r="64" spans="2:14" s="5" customFormat="1" x14ac:dyDescent="0.3"/>
    <row r="65" spans="2:14" s="5" customFormat="1" ht="15.6" x14ac:dyDescent="0.3">
      <c r="B65" s="52" t="s">
        <v>3</v>
      </c>
      <c r="C65" s="53"/>
      <c r="D65" s="53"/>
      <c r="E65" s="53"/>
      <c r="F65" s="53"/>
      <c r="G65" s="54"/>
      <c r="H65" s="26" t="s">
        <v>4</v>
      </c>
      <c r="I65" s="26" t="s">
        <v>6</v>
      </c>
      <c r="J65" s="26" t="s">
        <v>7</v>
      </c>
      <c r="K65" s="26" t="s">
        <v>2</v>
      </c>
    </row>
    <row r="66" spans="2:14" s="5" customFormat="1" ht="31.8" customHeight="1" x14ac:dyDescent="0.3">
      <c r="B66" s="55" t="s">
        <v>104</v>
      </c>
      <c r="C66" s="56"/>
      <c r="D66" s="56"/>
      <c r="E66" s="56"/>
      <c r="F66" s="56"/>
      <c r="G66" s="57"/>
      <c r="H66" s="29">
        <v>244</v>
      </c>
      <c r="I66" s="8"/>
      <c r="J66" s="8">
        <v>-14000</v>
      </c>
      <c r="K66" s="9" t="s">
        <v>18</v>
      </c>
    </row>
    <row r="67" spans="2:14" s="5" customFormat="1" ht="31.8" customHeight="1" x14ac:dyDescent="0.3">
      <c r="B67" s="55" t="s">
        <v>105</v>
      </c>
      <c r="C67" s="56"/>
      <c r="D67" s="56"/>
      <c r="E67" s="56"/>
      <c r="F67" s="56"/>
      <c r="G67" s="57"/>
      <c r="H67" s="29">
        <v>244</v>
      </c>
      <c r="I67" s="8">
        <v>-3000</v>
      </c>
      <c r="J67" s="8"/>
      <c r="K67" s="9" t="s">
        <v>18</v>
      </c>
    </row>
    <row r="68" spans="2:14" s="5" customFormat="1" ht="40.799999999999997" customHeight="1" x14ac:dyDescent="0.3">
      <c r="B68" s="55" t="s">
        <v>106</v>
      </c>
      <c r="C68" s="56"/>
      <c r="D68" s="56"/>
      <c r="E68" s="56"/>
      <c r="F68" s="56"/>
      <c r="G68" s="57"/>
      <c r="H68" s="29">
        <v>244</v>
      </c>
      <c r="I68" s="8"/>
      <c r="J68" s="8">
        <v>-1500</v>
      </c>
      <c r="K68" s="9" t="s">
        <v>10</v>
      </c>
    </row>
    <row r="69" spans="2:14" s="5" customFormat="1" ht="31.8" customHeight="1" x14ac:dyDescent="0.3">
      <c r="B69" s="55" t="s">
        <v>107</v>
      </c>
      <c r="C69" s="56"/>
      <c r="D69" s="56"/>
      <c r="E69" s="56"/>
      <c r="F69" s="56"/>
      <c r="G69" s="57"/>
      <c r="H69" s="29">
        <v>244</v>
      </c>
      <c r="I69" s="8">
        <v>-1100</v>
      </c>
      <c r="J69" s="8"/>
      <c r="K69" s="9" t="s">
        <v>10</v>
      </c>
    </row>
    <row r="70" spans="2:14" s="5" customFormat="1" ht="31.8" customHeight="1" x14ac:dyDescent="0.3">
      <c r="B70" s="55" t="s">
        <v>108</v>
      </c>
      <c r="C70" s="56"/>
      <c r="D70" s="56"/>
      <c r="E70" s="56"/>
      <c r="F70" s="56"/>
      <c r="G70" s="57"/>
      <c r="H70" s="29">
        <v>244</v>
      </c>
      <c r="I70" s="8">
        <v>-360</v>
      </c>
      <c r="J70" s="8"/>
      <c r="K70" s="9" t="s">
        <v>10</v>
      </c>
    </row>
    <row r="71" spans="2:14" s="5" customFormat="1" ht="15.6" customHeight="1" x14ac:dyDescent="0.3">
      <c r="B71" s="48" t="s">
        <v>5</v>
      </c>
      <c r="C71" s="49"/>
      <c r="D71" s="49"/>
      <c r="E71" s="49"/>
      <c r="F71" s="49"/>
      <c r="G71" s="49"/>
      <c r="H71" s="49"/>
      <c r="I71" s="30">
        <f>SUM(I66:I70)</f>
        <v>-4460</v>
      </c>
      <c r="J71" s="30">
        <f>SUM(J66:J70)</f>
        <v>-15500</v>
      </c>
      <c r="K71" s="11"/>
      <c r="L71" s="6"/>
      <c r="M71" s="6"/>
      <c r="N71" s="6"/>
    </row>
    <row r="72" spans="2:14" s="5" customFormat="1" ht="15.6" customHeight="1" x14ac:dyDescent="0.3">
      <c r="B72" s="48"/>
      <c r="C72" s="49"/>
      <c r="D72" s="49"/>
      <c r="E72" s="49"/>
      <c r="F72" s="49"/>
      <c r="G72" s="49"/>
      <c r="H72" s="49"/>
      <c r="I72" s="50">
        <f>I71+J71</f>
        <v>-19960</v>
      </c>
      <c r="J72" s="51"/>
      <c r="K72" s="11"/>
      <c r="L72" s="6"/>
      <c r="M72" s="6"/>
      <c r="N72" s="6"/>
    </row>
    <row r="73" spans="2:14" s="5" customFormat="1" ht="14.4" customHeight="1" x14ac:dyDescent="0.3"/>
    <row r="74" spans="2:14" s="3" customFormat="1" x14ac:dyDescent="0.3"/>
    <row r="75" spans="2:14" s="5" customFormat="1" ht="36" customHeight="1" x14ac:dyDescent="0.3">
      <c r="B75" s="63" t="s">
        <v>34</v>
      </c>
      <c r="C75" s="63"/>
      <c r="D75" s="63"/>
      <c r="E75" s="63"/>
      <c r="F75" s="63"/>
      <c r="G75" s="63"/>
      <c r="H75" s="63"/>
      <c r="I75" s="63"/>
      <c r="J75" s="63"/>
      <c r="K75" s="63"/>
    </row>
    <row r="76" spans="2:14" s="5" customFormat="1" ht="15.6" x14ac:dyDescent="0.3">
      <c r="B76" s="52" t="s">
        <v>3</v>
      </c>
      <c r="C76" s="53"/>
      <c r="D76" s="53"/>
      <c r="E76" s="53"/>
      <c r="F76" s="53"/>
      <c r="G76" s="54"/>
      <c r="H76" s="26" t="s">
        <v>4</v>
      </c>
      <c r="I76" s="26" t="s">
        <v>6</v>
      </c>
      <c r="J76" s="26" t="s">
        <v>7</v>
      </c>
      <c r="K76" s="26" t="s">
        <v>2</v>
      </c>
    </row>
    <row r="77" spans="2:14" s="5" customFormat="1" ht="29.4" customHeight="1" x14ac:dyDescent="0.3">
      <c r="B77" s="55" t="s">
        <v>109</v>
      </c>
      <c r="C77" s="56"/>
      <c r="D77" s="56"/>
      <c r="E77" s="56"/>
      <c r="F77" s="56"/>
      <c r="G77" s="57"/>
      <c r="H77" s="29">
        <v>244</v>
      </c>
      <c r="I77" s="8"/>
      <c r="J77" s="8">
        <v>-3750</v>
      </c>
      <c r="K77" s="9" t="s">
        <v>18</v>
      </c>
    </row>
    <row r="78" spans="2:14" s="5" customFormat="1" ht="29.4" customHeight="1" x14ac:dyDescent="0.3">
      <c r="B78" s="55" t="s">
        <v>110</v>
      </c>
      <c r="C78" s="56"/>
      <c r="D78" s="56"/>
      <c r="E78" s="56"/>
      <c r="F78" s="56"/>
      <c r="G78" s="57"/>
      <c r="H78" s="29">
        <v>244</v>
      </c>
      <c r="I78" s="8"/>
      <c r="J78" s="8">
        <v>3750</v>
      </c>
      <c r="K78" s="9" t="s">
        <v>18</v>
      </c>
    </row>
    <row r="79" spans="2:14" s="5" customFormat="1" ht="29.4" customHeight="1" x14ac:dyDescent="0.3">
      <c r="B79" s="55" t="s">
        <v>111</v>
      </c>
      <c r="C79" s="56"/>
      <c r="D79" s="56"/>
      <c r="E79" s="56"/>
      <c r="F79" s="56"/>
      <c r="G79" s="57"/>
      <c r="H79" s="29">
        <v>244</v>
      </c>
      <c r="I79" s="8"/>
      <c r="J79" s="8">
        <v>20000</v>
      </c>
      <c r="K79" s="9" t="s">
        <v>18</v>
      </c>
    </row>
    <row r="80" spans="2:14" s="5" customFormat="1" ht="39.6" customHeight="1" x14ac:dyDescent="0.3">
      <c r="B80" s="55" t="s">
        <v>112</v>
      </c>
      <c r="C80" s="56"/>
      <c r="D80" s="56"/>
      <c r="E80" s="56"/>
      <c r="F80" s="56"/>
      <c r="G80" s="57"/>
      <c r="H80" s="29">
        <v>244</v>
      </c>
      <c r="I80" s="8">
        <v>-2470</v>
      </c>
      <c r="J80" s="8"/>
      <c r="K80" s="9" t="s">
        <v>18</v>
      </c>
    </row>
    <row r="81" spans="2:14" s="5" customFormat="1" ht="39.6" customHeight="1" x14ac:dyDescent="0.3">
      <c r="B81" s="55" t="s">
        <v>113</v>
      </c>
      <c r="C81" s="56"/>
      <c r="D81" s="56"/>
      <c r="E81" s="56"/>
      <c r="F81" s="56"/>
      <c r="G81" s="57"/>
      <c r="H81" s="29">
        <v>244</v>
      </c>
      <c r="I81" s="8">
        <v>-650</v>
      </c>
      <c r="J81" s="8"/>
      <c r="K81" s="9" t="s">
        <v>18</v>
      </c>
    </row>
    <row r="82" spans="2:14" s="5" customFormat="1" ht="27" customHeight="1" x14ac:dyDescent="0.3">
      <c r="B82" s="55" t="s">
        <v>114</v>
      </c>
      <c r="C82" s="56"/>
      <c r="D82" s="56"/>
      <c r="E82" s="56"/>
      <c r="F82" s="56"/>
      <c r="G82" s="57"/>
      <c r="H82" s="29">
        <v>244</v>
      </c>
      <c r="I82" s="8">
        <v>3429.3</v>
      </c>
      <c r="J82" s="8"/>
      <c r="K82" s="9" t="s">
        <v>10</v>
      </c>
    </row>
    <row r="83" spans="2:14" s="5" customFormat="1" ht="27" customHeight="1" x14ac:dyDescent="0.3">
      <c r="B83" s="55" t="s">
        <v>115</v>
      </c>
      <c r="C83" s="56"/>
      <c r="D83" s="56"/>
      <c r="E83" s="56"/>
      <c r="F83" s="56"/>
      <c r="G83" s="57"/>
      <c r="H83" s="29">
        <v>244</v>
      </c>
      <c r="I83" s="8">
        <v>19950.669999999998</v>
      </c>
      <c r="J83" s="8">
        <v>966.96</v>
      </c>
      <c r="K83" s="9" t="s">
        <v>10</v>
      </c>
    </row>
    <row r="84" spans="2:14" s="5" customFormat="1" ht="15.6" customHeight="1" x14ac:dyDescent="0.3">
      <c r="B84" s="48" t="s">
        <v>5</v>
      </c>
      <c r="C84" s="49"/>
      <c r="D84" s="49"/>
      <c r="E84" s="49"/>
      <c r="F84" s="49"/>
      <c r="G84" s="49"/>
      <c r="H84" s="49"/>
      <c r="I84" s="30">
        <f>SUM(I77:I83)</f>
        <v>20259.969999999998</v>
      </c>
      <c r="J84" s="30">
        <f>SUM(J77:J83)</f>
        <v>20966.96</v>
      </c>
      <c r="K84" s="11"/>
      <c r="L84" s="6"/>
      <c r="M84" s="6"/>
      <c r="N84" s="6"/>
    </row>
    <row r="85" spans="2:14" s="5" customFormat="1" ht="15.6" customHeight="1" x14ac:dyDescent="0.3">
      <c r="B85" s="48"/>
      <c r="C85" s="49"/>
      <c r="D85" s="49"/>
      <c r="E85" s="49"/>
      <c r="F85" s="49"/>
      <c r="G85" s="49"/>
      <c r="H85" s="49"/>
      <c r="I85" s="59">
        <f>I84+J84</f>
        <v>41226.929999999993</v>
      </c>
      <c r="J85" s="60"/>
      <c r="K85" s="11"/>
      <c r="L85" s="6"/>
      <c r="M85" s="6"/>
      <c r="N85" s="6"/>
    </row>
    <row r="86" spans="2:14" s="5" customFormat="1" ht="15.6" customHeight="1" x14ac:dyDescent="0.3">
      <c r="B86" s="45"/>
      <c r="C86" s="45"/>
      <c r="D86" s="45"/>
      <c r="E86" s="45"/>
      <c r="F86" s="45"/>
      <c r="G86" s="45"/>
      <c r="H86" s="45"/>
      <c r="I86" s="46"/>
      <c r="J86" s="46"/>
      <c r="K86" s="47"/>
      <c r="L86" s="6"/>
      <c r="M86" s="6"/>
      <c r="N86" s="6"/>
    </row>
    <row r="87" spans="2:14" s="5" customFormat="1" ht="15.6" customHeight="1" x14ac:dyDescent="0.3">
      <c r="B87" s="45"/>
      <c r="C87" s="45"/>
      <c r="D87" s="45"/>
      <c r="E87" s="45"/>
      <c r="F87" s="45"/>
      <c r="G87" s="45"/>
      <c r="H87" s="45"/>
      <c r="I87" s="46"/>
      <c r="J87" s="46"/>
      <c r="K87" s="47"/>
      <c r="L87" s="6"/>
      <c r="M87" s="6"/>
      <c r="N87" s="6"/>
    </row>
    <row r="88" spans="2:14" s="5" customFormat="1" ht="36" customHeight="1" x14ac:dyDescent="0.3">
      <c r="B88" s="63" t="s">
        <v>116</v>
      </c>
      <c r="C88" s="63"/>
      <c r="D88" s="63"/>
      <c r="E88" s="63"/>
      <c r="F88" s="63"/>
      <c r="G88" s="63"/>
      <c r="H88" s="63"/>
      <c r="I88" s="63"/>
      <c r="J88" s="63"/>
      <c r="K88" s="63"/>
    </row>
    <row r="89" spans="2:14" s="5" customFormat="1" ht="15.6" x14ac:dyDescent="0.3">
      <c r="B89" s="52" t="s">
        <v>3</v>
      </c>
      <c r="C89" s="53"/>
      <c r="D89" s="53"/>
      <c r="E89" s="53"/>
      <c r="F89" s="53"/>
      <c r="G89" s="54"/>
      <c r="H89" s="26" t="s">
        <v>4</v>
      </c>
      <c r="I89" s="26" t="s">
        <v>6</v>
      </c>
      <c r="J89" s="26" t="s">
        <v>7</v>
      </c>
      <c r="K89" s="26" t="s">
        <v>2</v>
      </c>
    </row>
    <row r="90" spans="2:14" s="5" customFormat="1" ht="38.4" customHeight="1" x14ac:dyDescent="0.3">
      <c r="B90" s="55" t="s">
        <v>117</v>
      </c>
      <c r="C90" s="56"/>
      <c r="D90" s="56"/>
      <c r="E90" s="56"/>
      <c r="F90" s="56"/>
      <c r="G90" s="57"/>
      <c r="H90" s="29">
        <v>244</v>
      </c>
      <c r="I90" s="8"/>
      <c r="J90" s="8">
        <v>48800</v>
      </c>
      <c r="K90" s="9" t="s">
        <v>18</v>
      </c>
    </row>
    <row r="91" spans="2:14" s="5" customFormat="1" ht="16.8" customHeight="1" x14ac:dyDescent="0.3">
      <c r="B91" s="55" t="s">
        <v>118</v>
      </c>
      <c r="C91" s="56"/>
      <c r="D91" s="56"/>
      <c r="E91" s="56"/>
      <c r="F91" s="56"/>
      <c r="G91" s="57"/>
      <c r="H91" s="29">
        <v>244</v>
      </c>
      <c r="I91" s="8">
        <v>3000</v>
      </c>
      <c r="J91" s="8"/>
      <c r="K91" s="9"/>
    </row>
    <row r="92" spans="2:14" s="5" customFormat="1" ht="40.799999999999997" customHeight="1" x14ac:dyDescent="0.3">
      <c r="B92" s="55" t="s">
        <v>119</v>
      </c>
      <c r="C92" s="56"/>
      <c r="D92" s="56"/>
      <c r="E92" s="56"/>
      <c r="F92" s="56"/>
      <c r="G92" s="57"/>
      <c r="H92" s="29">
        <v>244</v>
      </c>
      <c r="I92" s="8">
        <v>11800</v>
      </c>
      <c r="J92" s="8"/>
      <c r="K92" s="9"/>
    </row>
    <row r="93" spans="2:14" s="5" customFormat="1" ht="15.6" customHeight="1" x14ac:dyDescent="0.3">
      <c r="B93" s="48" t="s">
        <v>5</v>
      </c>
      <c r="C93" s="49"/>
      <c r="D93" s="49"/>
      <c r="E93" s="49"/>
      <c r="F93" s="49"/>
      <c r="G93" s="49"/>
      <c r="H93" s="49"/>
      <c r="I93" s="30">
        <f>SUM(I90:I92)</f>
        <v>14800</v>
      </c>
      <c r="J93" s="30">
        <f>SUM(J90:J92)</f>
        <v>48800</v>
      </c>
      <c r="K93" s="11"/>
      <c r="L93" s="6"/>
      <c r="M93" s="6"/>
      <c r="N93" s="6"/>
    </row>
    <row r="94" spans="2:14" s="5" customFormat="1" ht="15.6" customHeight="1" x14ac:dyDescent="0.3">
      <c r="B94" s="48"/>
      <c r="C94" s="49"/>
      <c r="D94" s="49"/>
      <c r="E94" s="49"/>
      <c r="F94" s="49"/>
      <c r="G94" s="49"/>
      <c r="H94" s="49"/>
      <c r="I94" s="59">
        <f>I93+J93</f>
        <v>63600</v>
      </c>
      <c r="J94" s="60"/>
      <c r="K94" s="11"/>
      <c r="L94" s="6"/>
      <c r="M94" s="13">
        <f>I18+I27+I44+I60+I71+I84+I93+I55</f>
        <v>0</v>
      </c>
      <c r="N94" s="13">
        <f>J18+J27+J44+J60+J71+J84+J93+J55</f>
        <v>0</v>
      </c>
    </row>
    <row r="95" spans="2:14" s="3" customFormat="1" ht="54.6" customHeight="1" x14ac:dyDescent="0.3">
      <c r="B95" s="31"/>
      <c r="C95" s="31"/>
      <c r="D95" s="31"/>
      <c r="E95" s="31"/>
      <c r="F95" s="31"/>
      <c r="G95" s="31"/>
      <c r="H95" s="31"/>
      <c r="I95" s="32"/>
      <c r="J95" s="32"/>
      <c r="K95" s="4"/>
      <c r="L95" s="4"/>
      <c r="M95" s="4"/>
      <c r="N95" s="4"/>
    </row>
    <row r="96" spans="2:14" s="5" customFormat="1" x14ac:dyDescent="0.3">
      <c r="B96" s="65" t="s">
        <v>49</v>
      </c>
      <c r="C96" s="69"/>
      <c r="D96" s="69"/>
      <c r="E96" s="69"/>
      <c r="F96" s="69"/>
      <c r="G96" s="69"/>
      <c r="H96" s="69"/>
      <c r="I96" s="69"/>
      <c r="J96" s="69"/>
      <c r="K96" s="69"/>
    </row>
    <row r="97" spans="2:14" s="5" customFormat="1" ht="8.4" customHeight="1" x14ac:dyDescent="0.3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2:14" s="5" customFormat="1" ht="22.2" customHeight="1" x14ac:dyDescent="0.3">
      <c r="B98" s="65" t="s">
        <v>0</v>
      </c>
      <c r="C98" s="65"/>
      <c r="D98" s="65"/>
      <c r="E98" s="65"/>
      <c r="F98" s="65"/>
      <c r="G98" s="65"/>
    </row>
    <row r="99" spans="2:14" s="5" customFormat="1" ht="45.6" customHeight="1" x14ac:dyDescent="0.3">
      <c r="B99" s="63" t="s">
        <v>50</v>
      </c>
      <c r="C99" s="63"/>
      <c r="D99" s="63"/>
      <c r="E99" s="63"/>
      <c r="F99" s="63"/>
      <c r="G99" s="63"/>
      <c r="H99" s="63"/>
      <c r="I99" s="63"/>
      <c r="J99" s="63"/>
      <c r="K99" s="63"/>
    </row>
    <row r="100" spans="2:14" s="5" customFormat="1" ht="15.6" x14ac:dyDescent="0.3">
      <c r="B100" s="52" t="s">
        <v>3</v>
      </c>
      <c r="C100" s="53"/>
      <c r="D100" s="53"/>
      <c r="E100" s="53"/>
      <c r="F100" s="53"/>
      <c r="G100" s="54"/>
      <c r="H100" s="26" t="s">
        <v>80</v>
      </c>
      <c r="I100" s="26" t="s">
        <v>6</v>
      </c>
      <c r="J100" s="26" t="s">
        <v>7</v>
      </c>
      <c r="K100" s="26" t="s">
        <v>2</v>
      </c>
    </row>
    <row r="101" spans="2:14" s="5" customFormat="1" ht="27.6" customHeight="1" x14ac:dyDescent="0.3">
      <c r="B101" s="70" t="e">
        <f>'[1]прил 3.1 и 3.2'!A11</f>
        <v>#REF!</v>
      </c>
      <c r="C101" s="71"/>
      <c r="D101" s="71"/>
      <c r="E101" s="71"/>
      <c r="F101" s="71"/>
      <c r="G101" s="72"/>
      <c r="H101" s="14" t="s">
        <v>79</v>
      </c>
      <c r="I101" s="7"/>
      <c r="J101" s="8">
        <v>-11001.300000000003</v>
      </c>
      <c r="K101" s="9" t="s">
        <v>15</v>
      </c>
      <c r="M101" s="15">
        <f>J125+J131+J137+J143+J150+J155+J164+J190+J210+J217+J223+J234+J247+J172+J241</f>
        <v>-756431.30000000016</v>
      </c>
      <c r="N101" s="15">
        <f>J103+J111+J117+J257</f>
        <v>-756431.3</v>
      </c>
    </row>
    <row r="102" spans="2:14" s="5" customFormat="1" ht="27.6" customHeight="1" x14ac:dyDescent="0.3">
      <c r="B102" s="66" t="e">
        <f>'[1]прил 3.1 и 3.2'!A12</f>
        <v>#REF!</v>
      </c>
      <c r="C102" s="67"/>
      <c r="D102" s="67"/>
      <c r="E102" s="67"/>
      <c r="F102" s="67"/>
      <c r="G102" s="68"/>
      <c r="H102" s="14" t="s">
        <v>79</v>
      </c>
      <c r="I102" s="7"/>
      <c r="J102" s="8">
        <v>3086.4599999999991</v>
      </c>
      <c r="K102" s="9" t="s">
        <v>15</v>
      </c>
      <c r="N102" s="15">
        <f>M101-N101</f>
        <v>0</v>
      </c>
    </row>
    <row r="103" spans="2:14" s="5" customFormat="1" ht="15.6" customHeight="1" x14ac:dyDescent="0.3">
      <c r="B103" s="48" t="s">
        <v>8</v>
      </c>
      <c r="C103" s="49"/>
      <c r="D103" s="49"/>
      <c r="E103" s="49"/>
      <c r="F103" s="49"/>
      <c r="G103" s="49"/>
      <c r="H103" s="49"/>
      <c r="I103" s="10">
        <v>0</v>
      </c>
      <c r="J103" s="10">
        <f>SUM(J101:J102)</f>
        <v>-7914.8400000000038</v>
      </c>
      <c r="K103" s="11"/>
      <c r="L103" s="6"/>
      <c r="M103" s="6"/>
      <c r="N103" s="6"/>
    </row>
    <row r="104" spans="2:14" s="5" customFormat="1" ht="15.6" customHeight="1" x14ac:dyDescent="0.3">
      <c r="B104" s="48"/>
      <c r="C104" s="49"/>
      <c r="D104" s="49"/>
      <c r="E104" s="49"/>
      <c r="F104" s="49"/>
      <c r="G104" s="49"/>
      <c r="H104" s="49"/>
      <c r="I104" s="59">
        <f>I103+J103</f>
        <v>-7914.8400000000038</v>
      </c>
      <c r="J104" s="60"/>
      <c r="K104" s="11"/>
      <c r="L104" s="6"/>
      <c r="M104" s="6"/>
      <c r="N104" s="6"/>
    </row>
    <row r="105" spans="2:14" s="5" customFormat="1" ht="45.6" customHeight="1" x14ac:dyDescent="0.3">
      <c r="B105" s="63" t="s">
        <v>35</v>
      </c>
      <c r="C105" s="63"/>
      <c r="D105" s="63"/>
      <c r="E105" s="63"/>
      <c r="F105" s="63"/>
      <c r="G105" s="63"/>
      <c r="H105" s="63"/>
      <c r="I105" s="63"/>
      <c r="J105" s="63"/>
      <c r="K105" s="63"/>
    </row>
    <row r="106" spans="2:14" s="5" customFormat="1" ht="15.6" x14ac:dyDescent="0.3">
      <c r="B106" s="52" t="s">
        <v>3</v>
      </c>
      <c r="C106" s="53"/>
      <c r="D106" s="53"/>
      <c r="E106" s="53"/>
      <c r="F106" s="53"/>
      <c r="G106" s="54"/>
      <c r="H106" s="26" t="s">
        <v>80</v>
      </c>
      <c r="I106" s="26" t="s">
        <v>6</v>
      </c>
      <c r="J106" s="26" t="s">
        <v>7</v>
      </c>
      <c r="K106" s="26" t="s">
        <v>2</v>
      </c>
    </row>
    <row r="107" spans="2:14" s="5" customFormat="1" ht="27.6" customHeight="1" x14ac:dyDescent="0.3">
      <c r="B107" s="55" t="s">
        <v>23</v>
      </c>
      <c r="C107" s="56"/>
      <c r="D107" s="56"/>
      <c r="E107" s="56"/>
      <c r="F107" s="56"/>
      <c r="G107" s="57"/>
      <c r="H107" s="14" t="s">
        <v>24</v>
      </c>
      <c r="I107" s="7"/>
      <c r="J107" s="8">
        <v>-578560.5</v>
      </c>
      <c r="K107" s="9" t="s">
        <v>15</v>
      </c>
    </row>
    <row r="108" spans="2:14" s="5" customFormat="1" ht="27.6" customHeight="1" x14ac:dyDescent="0.3">
      <c r="B108" s="55" t="s">
        <v>120</v>
      </c>
      <c r="C108" s="56" t="s">
        <v>25</v>
      </c>
      <c r="D108" s="56" t="s">
        <v>25</v>
      </c>
      <c r="E108" s="56" t="s">
        <v>25</v>
      </c>
      <c r="F108" s="56" t="s">
        <v>25</v>
      </c>
      <c r="G108" s="57" t="s">
        <v>25</v>
      </c>
      <c r="H108" s="14" t="s">
        <v>24</v>
      </c>
      <c r="I108" s="7"/>
      <c r="J108" s="8">
        <v>-55200</v>
      </c>
      <c r="K108" s="9" t="s">
        <v>15</v>
      </c>
    </row>
    <row r="109" spans="2:14" s="5" customFormat="1" ht="27.6" customHeight="1" x14ac:dyDescent="0.3">
      <c r="B109" s="55" t="s">
        <v>121</v>
      </c>
      <c r="C109" s="56" t="s">
        <v>25</v>
      </c>
      <c r="D109" s="56" t="s">
        <v>25</v>
      </c>
      <c r="E109" s="56" t="s">
        <v>25</v>
      </c>
      <c r="F109" s="56" t="s">
        <v>25</v>
      </c>
      <c r="G109" s="57" t="s">
        <v>25</v>
      </c>
      <c r="H109" s="14" t="s">
        <v>24</v>
      </c>
      <c r="I109" s="7"/>
      <c r="J109" s="8">
        <v>-77200</v>
      </c>
      <c r="K109" s="9" t="s">
        <v>15</v>
      </c>
    </row>
    <row r="110" spans="2:14" s="5" customFormat="1" ht="27.6" customHeight="1" x14ac:dyDescent="0.3">
      <c r="B110" s="55" t="s">
        <v>51</v>
      </c>
      <c r="C110" s="56" t="s">
        <v>25</v>
      </c>
      <c r="D110" s="56" t="s">
        <v>25</v>
      </c>
      <c r="E110" s="56" t="s">
        <v>25</v>
      </c>
      <c r="F110" s="56" t="s">
        <v>25</v>
      </c>
      <c r="G110" s="57" t="s">
        <v>25</v>
      </c>
      <c r="H110" s="14" t="s">
        <v>24</v>
      </c>
      <c r="I110" s="7"/>
      <c r="J110" s="8">
        <v>-19800</v>
      </c>
      <c r="K110" s="9" t="s">
        <v>15</v>
      </c>
    </row>
    <row r="111" spans="2:14" s="5" customFormat="1" ht="15.6" customHeight="1" x14ac:dyDescent="0.3">
      <c r="B111" s="48" t="s">
        <v>8</v>
      </c>
      <c r="C111" s="49"/>
      <c r="D111" s="49"/>
      <c r="E111" s="49"/>
      <c r="F111" s="49"/>
      <c r="G111" s="49"/>
      <c r="H111" s="49"/>
      <c r="I111" s="10">
        <v>0</v>
      </c>
      <c r="J111" s="10">
        <f>SUM(J107:J110)</f>
        <v>-730760.5</v>
      </c>
      <c r="K111" s="11"/>
      <c r="L111" s="6"/>
      <c r="M111" s="6"/>
      <c r="N111" s="6"/>
    </row>
    <row r="112" spans="2:14" s="5" customFormat="1" ht="15.6" customHeight="1" x14ac:dyDescent="0.3">
      <c r="B112" s="48"/>
      <c r="C112" s="49"/>
      <c r="D112" s="49"/>
      <c r="E112" s="49"/>
      <c r="F112" s="49"/>
      <c r="G112" s="49"/>
      <c r="H112" s="49"/>
      <c r="I112" s="59">
        <f>I111+J111</f>
        <v>-730760.5</v>
      </c>
      <c r="J112" s="60"/>
      <c r="K112" s="11"/>
      <c r="L112" s="6"/>
      <c r="M112" s="6"/>
      <c r="N112" s="6"/>
    </row>
    <row r="113" spans="2:14" s="3" customFormat="1" ht="15.6" customHeight="1" x14ac:dyDescent="0.3">
      <c r="B113" s="31"/>
      <c r="C113" s="31"/>
      <c r="D113" s="31"/>
      <c r="E113" s="31"/>
      <c r="F113" s="31"/>
      <c r="G113" s="31"/>
      <c r="H113" s="31"/>
      <c r="I113" s="32"/>
      <c r="J113" s="32"/>
      <c r="K113" s="4"/>
      <c r="L113" s="4"/>
      <c r="M113" s="4"/>
      <c r="N113" s="4"/>
    </row>
    <row r="114" spans="2:14" s="5" customFormat="1" ht="30" customHeight="1" x14ac:dyDescent="0.3">
      <c r="B114" s="63" t="s">
        <v>52</v>
      </c>
      <c r="C114" s="63"/>
      <c r="D114" s="63"/>
      <c r="E114" s="63"/>
      <c r="F114" s="63"/>
      <c r="G114" s="63"/>
      <c r="H114" s="63"/>
      <c r="I114" s="63"/>
      <c r="J114" s="63"/>
      <c r="K114" s="63"/>
    </row>
    <row r="115" spans="2:14" s="5" customFormat="1" ht="15.6" x14ac:dyDescent="0.3">
      <c r="B115" s="52" t="s">
        <v>3</v>
      </c>
      <c r="C115" s="53"/>
      <c r="D115" s="53"/>
      <c r="E115" s="53"/>
      <c r="F115" s="53"/>
      <c r="G115" s="54"/>
      <c r="H115" s="26" t="s">
        <v>80</v>
      </c>
      <c r="I115" s="26" t="s">
        <v>6</v>
      </c>
      <c r="J115" s="26" t="s">
        <v>7</v>
      </c>
      <c r="K115" s="26" t="s">
        <v>2</v>
      </c>
    </row>
    <row r="116" spans="2:14" s="5" customFormat="1" ht="24.6" customHeight="1" x14ac:dyDescent="0.3">
      <c r="B116" s="55" t="s">
        <v>53</v>
      </c>
      <c r="C116" s="56" t="s">
        <v>25</v>
      </c>
      <c r="D116" s="56" t="s">
        <v>25</v>
      </c>
      <c r="E116" s="56" t="s">
        <v>25</v>
      </c>
      <c r="F116" s="56" t="s">
        <v>25</v>
      </c>
      <c r="G116" s="57" t="s">
        <v>25</v>
      </c>
      <c r="H116" s="14" t="s">
        <v>24</v>
      </c>
      <c r="I116" s="7"/>
      <c r="J116" s="8">
        <v>-34688.960000000021</v>
      </c>
      <c r="K116" s="9" t="s">
        <v>15</v>
      </c>
    </row>
    <row r="117" spans="2:14" s="5" customFormat="1" ht="15.6" customHeight="1" x14ac:dyDescent="0.3">
      <c r="B117" s="48" t="s">
        <v>8</v>
      </c>
      <c r="C117" s="49"/>
      <c r="D117" s="49"/>
      <c r="E117" s="49"/>
      <c r="F117" s="49"/>
      <c r="G117" s="49"/>
      <c r="H117" s="49"/>
      <c r="I117" s="10">
        <v>0</v>
      </c>
      <c r="J117" s="10">
        <f>SUM(J116:J116)</f>
        <v>-34688.960000000021</v>
      </c>
      <c r="K117" s="11"/>
      <c r="L117" s="6"/>
      <c r="M117" s="6"/>
      <c r="N117" s="6"/>
    </row>
    <row r="118" spans="2:14" s="5" customFormat="1" ht="15.6" customHeight="1" x14ac:dyDescent="0.3">
      <c r="B118" s="48"/>
      <c r="C118" s="49"/>
      <c r="D118" s="49"/>
      <c r="E118" s="49"/>
      <c r="F118" s="49"/>
      <c r="G118" s="49"/>
      <c r="H118" s="49"/>
      <c r="I118" s="59">
        <f>I117+J117</f>
        <v>-34688.960000000021</v>
      </c>
      <c r="J118" s="60"/>
      <c r="K118" s="11"/>
      <c r="L118" s="6"/>
      <c r="M118" s="6"/>
      <c r="N118" s="6"/>
    </row>
    <row r="119" spans="2:14" s="5" customFormat="1" ht="15.6" customHeight="1" x14ac:dyDescent="0.3">
      <c r="B119" s="27"/>
      <c r="C119" s="27"/>
      <c r="D119" s="27"/>
      <c r="E119" s="27"/>
      <c r="F119" s="27"/>
      <c r="G119" s="27"/>
      <c r="H119" s="27"/>
      <c r="I119" s="28"/>
      <c r="J119" s="28"/>
      <c r="K119" s="6"/>
      <c r="L119" s="6"/>
      <c r="M119" s="6"/>
      <c r="N119" s="6"/>
    </row>
    <row r="120" spans="2:14" s="5" customFormat="1" ht="15.6" x14ac:dyDescent="0.3">
      <c r="B120" s="65" t="s">
        <v>1</v>
      </c>
      <c r="C120" s="65"/>
      <c r="D120" s="65"/>
      <c r="E120" s="65"/>
      <c r="F120" s="65"/>
      <c r="G120" s="65"/>
    </row>
    <row r="121" spans="2:14" s="5" customFormat="1" ht="15.6" x14ac:dyDescent="0.3">
      <c r="B121" s="38"/>
      <c r="C121" s="38"/>
      <c r="D121" s="38"/>
      <c r="E121" s="38"/>
      <c r="F121" s="38"/>
      <c r="G121" s="38"/>
    </row>
    <row r="122" spans="2:14" s="5" customFormat="1" ht="36" customHeight="1" x14ac:dyDescent="0.3">
      <c r="B122" s="64" t="s">
        <v>38</v>
      </c>
      <c r="C122" s="64"/>
      <c r="D122" s="64"/>
      <c r="E122" s="64"/>
      <c r="F122" s="64"/>
      <c r="G122" s="64"/>
      <c r="H122" s="64"/>
      <c r="I122" s="64"/>
      <c r="J122" s="64"/>
      <c r="K122" s="64"/>
    </row>
    <row r="123" spans="2:14" s="5" customFormat="1" ht="15.6" x14ac:dyDescent="0.3">
      <c r="B123" s="52" t="s">
        <v>3</v>
      </c>
      <c r="C123" s="53"/>
      <c r="D123" s="53"/>
      <c r="E123" s="53"/>
      <c r="F123" s="53"/>
      <c r="G123" s="54"/>
      <c r="H123" s="26" t="s">
        <v>4</v>
      </c>
      <c r="I123" s="26" t="s">
        <v>6</v>
      </c>
      <c r="J123" s="26" t="s">
        <v>7</v>
      </c>
      <c r="K123" s="26" t="s">
        <v>2</v>
      </c>
    </row>
    <row r="124" spans="2:14" s="5" customFormat="1" ht="36" customHeight="1" x14ac:dyDescent="0.3">
      <c r="B124" s="55" t="s">
        <v>39</v>
      </c>
      <c r="C124" s="56"/>
      <c r="D124" s="56"/>
      <c r="E124" s="56"/>
      <c r="F124" s="56"/>
      <c r="G124" s="57"/>
      <c r="H124" s="14" t="s">
        <v>40</v>
      </c>
      <c r="I124" s="7"/>
      <c r="J124" s="8">
        <v>-165279.35999999999</v>
      </c>
      <c r="K124" s="9" t="s">
        <v>10</v>
      </c>
    </row>
    <row r="125" spans="2:14" s="5" customFormat="1" ht="15.6" customHeight="1" x14ac:dyDescent="0.3">
      <c r="B125" s="48" t="s">
        <v>8</v>
      </c>
      <c r="C125" s="49"/>
      <c r="D125" s="49"/>
      <c r="E125" s="49"/>
      <c r="F125" s="49"/>
      <c r="G125" s="49"/>
      <c r="H125" s="49"/>
      <c r="I125" s="10">
        <f>SUM(I124:I124)</f>
        <v>0</v>
      </c>
      <c r="J125" s="10">
        <f>SUM(J124:J124)</f>
        <v>-165279.35999999999</v>
      </c>
      <c r="K125" s="11"/>
      <c r="L125" s="6"/>
      <c r="M125" s="6"/>
      <c r="N125" s="13"/>
    </row>
    <row r="126" spans="2:14" s="5" customFormat="1" ht="15.6" customHeight="1" x14ac:dyDescent="0.3">
      <c r="B126" s="48"/>
      <c r="C126" s="49"/>
      <c r="D126" s="49"/>
      <c r="E126" s="49"/>
      <c r="F126" s="49"/>
      <c r="G126" s="49"/>
      <c r="H126" s="49"/>
      <c r="I126" s="59">
        <f>I125+J125</f>
        <v>-165279.35999999999</v>
      </c>
      <c r="J126" s="60"/>
      <c r="K126" s="11"/>
      <c r="L126" s="6"/>
      <c r="M126" s="6"/>
      <c r="N126" s="6"/>
    </row>
    <row r="127" spans="2:14" s="5" customFormat="1" ht="15.6" customHeight="1" x14ac:dyDescent="0.3">
      <c r="B127" s="27"/>
      <c r="C127" s="27"/>
      <c r="D127" s="27"/>
      <c r="E127" s="27"/>
      <c r="F127" s="27"/>
      <c r="G127" s="27"/>
      <c r="H127" s="27"/>
      <c r="I127" s="28"/>
      <c r="J127" s="28"/>
      <c r="K127" s="6"/>
      <c r="L127" s="6"/>
      <c r="M127" s="6"/>
      <c r="N127" s="6"/>
    </row>
    <row r="128" spans="2:14" s="5" customFormat="1" ht="50.4" customHeight="1" x14ac:dyDescent="0.3">
      <c r="B128" s="64" t="s">
        <v>41</v>
      </c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2:14" s="5" customFormat="1" ht="15.6" x14ac:dyDescent="0.3">
      <c r="B129" s="52" t="s">
        <v>3</v>
      </c>
      <c r="C129" s="53"/>
      <c r="D129" s="53"/>
      <c r="E129" s="53"/>
      <c r="F129" s="53"/>
      <c r="G129" s="54"/>
      <c r="H129" s="26" t="s">
        <v>4</v>
      </c>
      <c r="I129" s="26" t="s">
        <v>6</v>
      </c>
      <c r="J129" s="26" t="s">
        <v>7</v>
      </c>
      <c r="K129" s="26" t="s">
        <v>2</v>
      </c>
      <c r="N129" s="15"/>
    </row>
    <row r="130" spans="2:14" s="5" customFormat="1" ht="63" customHeight="1" x14ac:dyDescent="0.3">
      <c r="B130" s="55" t="s">
        <v>42</v>
      </c>
      <c r="C130" s="56"/>
      <c r="D130" s="56"/>
      <c r="E130" s="56"/>
      <c r="F130" s="56"/>
      <c r="G130" s="57"/>
      <c r="H130" s="14" t="s">
        <v>43</v>
      </c>
      <c r="I130" s="8">
        <v>0</v>
      </c>
      <c r="J130" s="8">
        <v>-49914.37</v>
      </c>
      <c r="K130" s="9" t="s">
        <v>10</v>
      </c>
    </row>
    <row r="131" spans="2:14" s="5" customFormat="1" ht="15.6" customHeight="1" x14ac:dyDescent="0.3">
      <c r="B131" s="48" t="s">
        <v>8</v>
      </c>
      <c r="C131" s="49"/>
      <c r="D131" s="49"/>
      <c r="E131" s="49"/>
      <c r="F131" s="49"/>
      <c r="G131" s="49"/>
      <c r="H131" s="49"/>
      <c r="I131" s="10">
        <f>SUM(I130:I130)</f>
        <v>0</v>
      </c>
      <c r="J131" s="10">
        <f>SUM(J130:J130)</f>
        <v>-49914.37</v>
      </c>
      <c r="K131" s="11"/>
      <c r="L131" s="6"/>
      <c r="M131" s="6"/>
      <c r="N131" s="13"/>
    </row>
    <row r="132" spans="2:14" s="5" customFormat="1" ht="15.6" customHeight="1" x14ac:dyDescent="0.3">
      <c r="B132" s="48"/>
      <c r="C132" s="49"/>
      <c r="D132" s="49"/>
      <c r="E132" s="49"/>
      <c r="F132" s="49"/>
      <c r="G132" s="49"/>
      <c r="H132" s="49"/>
      <c r="I132" s="59">
        <f>I131+J131</f>
        <v>-49914.37</v>
      </c>
      <c r="J132" s="60"/>
      <c r="K132" s="11"/>
      <c r="L132" s="6"/>
      <c r="M132" s="6"/>
      <c r="N132" s="6"/>
    </row>
    <row r="133" spans="2:14" s="5" customFormat="1" ht="15.6" customHeight="1" x14ac:dyDescent="0.3">
      <c r="B133" s="27"/>
      <c r="C133" s="27"/>
      <c r="D133" s="27"/>
      <c r="E133" s="27"/>
      <c r="F133" s="27"/>
      <c r="G133" s="27"/>
      <c r="H133" s="27"/>
      <c r="I133" s="28"/>
      <c r="J133" s="28"/>
      <c r="K133" s="6"/>
      <c r="L133" s="6"/>
      <c r="M133" s="6"/>
      <c r="N133" s="6"/>
    </row>
    <row r="134" spans="2:14" s="5" customFormat="1" ht="50.4" customHeight="1" x14ac:dyDescent="0.3">
      <c r="B134" s="64" t="s">
        <v>44</v>
      </c>
      <c r="C134" s="64"/>
      <c r="D134" s="64"/>
      <c r="E134" s="64"/>
      <c r="F134" s="64"/>
      <c r="G134" s="64"/>
      <c r="H134" s="64"/>
      <c r="I134" s="64"/>
      <c r="J134" s="64"/>
      <c r="K134" s="64"/>
    </row>
    <row r="135" spans="2:14" s="5" customFormat="1" ht="15.6" x14ac:dyDescent="0.3">
      <c r="B135" s="52" t="s">
        <v>3</v>
      </c>
      <c r="C135" s="53"/>
      <c r="D135" s="53"/>
      <c r="E135" s="53"/>
      <c r="F135" s="53"/>
      <c r="G135" s="54"/>
      <c r="H135" s="26" t="s">
        <v>4</v>
      </c>
      <c r="I135" s="26" t="s">
        <v>6</v>
      </c>
      <c r="J135" s="26" t="s">
        <v>7</v>
      </c>
      <c r="K135" s="26" t="s">
        <v>2</v>
      </c>
    </row>
    <row r="136" spans="2:14" s="5" customFormat="1" ht="41.4" customHeight="1" x14ac:dyDescent="0.3">
      <c r="B136" s="55" t="s">
        <v>45</v>
      </c>
      <c r="C136" s="56"/>
      <c r="D136" s="56"/>
      <c r="E136" s="56"/>
      <c r="F136" s="56"/>
      <c r="G136" s="57"/>
      <c r="H136" s="14" t="s">
        <v>40</v>
      </c>
      <c r="I136" s="7"/>
      <c r="J136" s="8">
        <v>-2941.42</v>
      </c>
      <c r="K136" s="9" t="s">
        <v>10</v>
      </c>
    </row>
    <row r="137" spans="2:14" s="5" customFormat="1" ht="15.6" customHeight="1" x14ac:dyDescent="0.3">
      <c r="B137" s="48" t="s">
        <v>8</v>
      </c>
      <c r="C137" s="49"/>
      <c r="D137" s="49"/>
      <c r="E137" s="49"/>
      <c r="F137" s="49"/>
      <c r="G137" s="49"/>
      <c r="H137" s="49"/>
      <c r="I137" s="10">
        <f>SUM(I136:I136)</f>
        <v>0</v>
      </c>
      <c r="J137" s="10">
        <f>SUM(J136:J136)</f>
        <v>-2941.42</v>
      </c>
      <c r="K137" s="11"/>
      <c r="L137" s="6"/>
      <c r="M137" s="6"/>
      <c r="N137" s="6"/>
    </row>
    <row r="138" spans="2:14" s="5" customFormat="1" ht="15.6" customHeight="1" x14ac:dyDescent="0.3">
      <c r="B138" s="48"/>
      <c r="C138" s="49"/>
      <c r="D138" s="49"/>
      <c r="E138" s="49"/>
      <c r="F138" s="49"/>
      <c r="G138" s="49"/>
      <c r="H138" s="49"/>
      <c r="I138" s="59">
        <f>I137+J137</f>
        <v>-2941.42</v>
      </c>
      <c r="J138" s="60"/>
      <c r="K138" s="11"/>
      <c r="L138" s="6"/>
      <c r="M138" s="6"/>
      <c r="N138" s="6"/>
    </row>
    <row r="139" spans="2:14" s="5" customFormat="1" ht="15.6" customHeight="1" x14ac:dyDescent="0.3">
      <c r="B139" s="45"/>
      <c r="C139" s="45"/>
      <c r="D139" s="45"/>
      <c r="E139" s="45"/>
      <c r="F139" s="45"/>
      <c r="G139" s="45"/>
      <c r="H139" s="45"/>
      <c r="I139" s="46"/>
      <c r="J139" s="46"/>
      <c r="K139" s="47"/>
      <c r="L139" s="6"/>
      <c r="M139" s="6"/>
      <c r="N139" s="6"/>
    </row>
    <row r="140" spans="2:14" s="5" customFormat="1" ht="45" customHeight="1" x14ac:dyDescent="0.3">
      <c r="B140" s="64" t="s">
        <v>122</v>
      </c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2:14" s="5" customFormat="1" ht="15.6" x14ac:dyDescent="0.3">
      <c r="B141" s="52" t="s">
        <v>3</v>
      </c>
      <c r="C141" s="53"/>
      <c r="D141" s="53"/>
      <c r="E141" s="53"/>
      <c r="F141" s="53"/>
      <c r="G141" s="54"/>
      <c r="H141" s="26" t="s">
        <v>4</v>
      </c>
      <c r="I141" s="26" t="s">
        <v>6</v>
      </c>
      <c r="J141" s="26" t="s">
        <v>7</v>
      </c>
      <c r="K141" s="26" t="s">
        <v>2</v>
      </c>
    </row>
    <row r="142" spans="2:14" s="5" customFormat="1" ht="41.4" customHeight="1" x14ac:dyDescent="0.3">
      <c r="B142" s="55" t="s">
        <v>123</v>
      </c>
      <c r="C142" s="56"/>
      <c r="D142" s="56"/>
      <c r="E142" s="56"/>
      <c r="F142" s="56"/>
      <c r="G142" s="57"/>
      <c r="H142" s="14" t="s">
        <v>17</v>
      </c>
      <c r="I142" s="7"/>
      <c r="J142" s="8">
        <v>-40320</v>
      </c>
      <c r="K142" s="9" t="s">
        <v>10</v>
      </c>
    </row>
    <row r="143" spans="2:14" s="5" customFormat="1" ht="15.6" customHeight="1" x14ac:dyDescent="0.3">
      <c r="B143" s="48" t="s">
        <v>8</v>
      </c>
      <c r="C143" s="49"/>
      <c r="D143" s="49"/>
      <c r="E143" s="49"/>
      <c r="F143" s="49"/>
      <c r="G143" s="49"/>
      <c r="H143" s="49"/>
      <c r="I143" s="10">
        <f>SUM(I142:I142)</f>
        <v>0</v>
      </c>
      <c r="J143" s="10">
        <f>SUM(J142:J142)</f>
        <v>-40320</v>
      </c>
      <c r="K143" s="11"/>
      <c r="L143" s="6"/>
      <c r="M143" s="6"/>
      <c r="N143" s="6"/>
    </row>
    <row r="144" spans="2:14" s="5" customFormat="1" ht="15.6" customHeight="1" x14ac:dyDescent="0.3">
      <c r="B144" s="48"/>
      <c r="C144" s="49"/>
      <c r="D144" s="49"/>
      <c r="E144" s="49"/>
      <c r="F144" s="49"/>
      <c r="G144" s="49"/>
      <c r="H144" s="49"/>
      <c r="I144" s="59">
        <f>I143+J143</f>
        <v>-40320</v>
      </c>
      <c r="J144" s="60"/>
      <c r="K144" s="11"/>
      <c r="L144" s="6"/>
      <c r="M144" s="6"/>
      <c r="N144" s="6"/>
    </row>
    <row r="145" spans="2:14" s="5" customFormat="1" ht="15.6" customHeight="1" x14ac:dyDescent="0.3">
      <c r="B145" s="45"/>
      <c r="C145" s="45"/>
      <c r="D145" s="45"/>
      <c r="E145" s="45"/>
      <c r="F145" s="45"/>
      <c r="G145" s="45"/>
      <c r="H145" s="45"/>
      <c r="I145" s="46"/>
      <c r="J145" s="46"/>
      <c r="K145" s="47"/>
      <c r="L145" s="6"/>
      <c r="M145" s="6"/>
      <c r="N145" s="6"/>
    </row>
    <row r="146" spans="2:14" s="5" customFormat="1" ht="36" customHeight="1" x14ac:dyDescent="0.3">
      <c r="B146" s="63" t="s">
        <v>46</v>
      </c>
      <c r="C146" s="63"/>
      <c r="D146" s="63"/>
      <c r="E146" s="63"/>
      <c r="F146" s="63"/>
      <c r="G146" s="63"/>
      <c r="H146" s="63"/>
      <c r="I146" s="63"/>
      <c r="J146" s="63"/>
      <c r="K146" s="63"/>
    </row>
    <row r="147" spans="2:14" s="5" customFormat="1" ht="15.6" x14ac:dyDescent="0.3">
      <c r="B147" s="52" t="s">
        <v>3</v>
      </c>
      <c r="C147" s="53"/>
      <c r="D147" s="53"/>
      <c r="E147" s="53"/>
      <c r="F147" s="53"/>
      <c r="G147" s="54"/>
      <c r="H147" s="26" t="s">
        <v>4</v>
      </c>
      <c r="I147" s="26" t="s">
        <v>6</v>
      </c>
      <c r="J147" s="26" t="s">
        <v>7</v>
      </c>
      <c r="K147" s="26" t="s">
        <v>2</v>
      </c>
    </row>
    <row r="148" spans="2:14" s="5" customFormat="1" ht="31.2" customHeight="1" x14ac:dyDescent="0.3">
      <c r="B148" s="55" t="s">
        <v>47</v>
      </c>
      <c r="C148" s="56"/>
      <c r="D148" s="56"/>
      <c r="E148" s="56"/>
      <c r="F148" s="56"/>
      <c r="G148" s="57"/>
      <c r="H148" s="29">
        <v>244</v>
      </c>
      <c r="I148" s="8"/>
      <c r="J148" s="8">
        <v>-5627.51</v>
      </c>
      <c r="K148" s="9" t="s">
        <v>10</v>
      </c>
    </row>
    <row r="149" spans="2:14" s="5" customFormat="1" ht="24.6" customHeight="1" x14ac:dyDescent="0.3">
      <c r="B149" s="55" t="s">
        <v>124</v>
      </c>
      <c r="C149" s="56"/>
      <c r="D149" s="56"/>
      <c r="E149" s="56"/>
      <c r="F149" s="56"/>
      <c r="G149" s="57"/>
      <c r="H149" s="29">
        <v>244</v>
      </c>
      <c r="I149" s="8"/>
      <c r="J149" s="8">
        <v>-3900.17</v>
      </c>
      <c r="K149" s="9" t="s">
        <v>10</v>
      </c>
    </row>
    <row r="150" spans="2:14" s="5" customFormat="1" ht="15.6" customHeight="1" x14ac:dyDescent="0.3">
      <c r="B150" s="48" t="s">
        <v>8</v>
      </c>
      <c r="C150" s="49"/>
      <c r="D150" s="49"/>
      <c r="E150" s="49"/>
      <c r="F150" s="49"/>
      <c r="G150" s="49"/>
      <c r="H150" s="49"/>
      <c r="I150" s="10">
        <f>SUM(I148:I149)</f>
        <v>0</v>
      </c>
      <c r="J150" s="10">
        <f>SUM(J148:J149)</f>
        <v>-9527.68</v>
      </c>
      <c r="K150" s="11"/>
      <c r="L150" s="6"/>
      <c r="M150" s="6"/>
      <c r="N150" s="6"/>
    </row>
    <row r="151" spans="2:14" s="5" customFormat="1" ht="15.6" customHeight="1" x14ac:dyDescent="0.3">
      <c r="B151" s="48"/>
      <c r="C151" s="49"/>
      <c r="D151" s="49"/>
      <c r="E151" s="49"/>
      <c r="F151" s="49"/>
      <c r="G151" s="49"/>
      <c r="H151" s="49"/>
      <c r="I151" s="59">
        <f>I150+J150</f>
        <v>-9527.68</v>
      </c>
      <c r="J151" s="60"/>
      <c r="K151" s="11"/>
      <c r="L151" s="6"/>
      <c r="M151" s="6"/>
      <c r="N151" s="6"/>
    </row>
    <row r="152" spans="2:14" s="5" customFormat="1" ht="29.4" customHeight="1" x14ac:dyDescent="0.3">
      <c r="B152" s="64" t="s">
        <v>32</v>
      </c>
      <c r="C152" s="64"/>
      <c r="D152" s="64"/>
      <c r="E152" s="64"/>
      <c r="F152" s="64"/>
      <c r="G152" s="64"/>
      <c r="H152" s="64"/>
      <c r="I152" s="64"/>
      <c r="J152" s="64"/>
      <c r="K152" s="64"/>
    </row>
    <row r="153" spans="2:14" s="5" customFormat="1" ht="15.6" x14ac:dyDescent="0.3">
      <c r="B153" s="52" t="s">
        <v>16</v>
      </c>
      <c r="C153" s="53"/>
      <c r="D153" s="53"/>
      <c r="E153" s="53"/>
      <c r="F153" s="53"/>
      <c r="G153" s="54"/>
      <c r="H153" s="26" t="s">
        <v>4</v>
      </c>
      <c r="I153" s="26" t="s">
        <v>6</v>
      </c>
      <c r="J153" s="26" t="s">
        <v>7</v>
      </c>
      <c r="K153" s="26" t="s">
        <v>2</v>
      </c>
    </row>
    <row r="154" spans="2:14" s="5" customFormat="1" ht="34.799999999999997" customHeight="1" x14ac:dyDescent="0.3">
      <c r="B154" s="55" t="s">
        <v>125</v>
      </c>
      <c r="C154" s="56"/>
      <c r="D154" s="56"/>
      <c r="E154" s="56"/>
      <c r="F154" s="56"/>
      <c r="G154" s="57"/>
      <c r="H154" s="14" t="s">
        <v>19</v>
      </c>
      <c r="I154" s="8">
        <v>0</v>
      </c>
      <c r="J154" s="8">
        <v>-44256</v>
      </c>
      <c r="K154" s="9" t="s">
        <v>18</v>
      </c>
    </row>
    <row r="155" spans="2:14" s="5" customFormat="1" ht="15.6" customHeight="1" x14ac:dyDescent="0.3">
      <c r="B155" s="48" t="s">
        <v>8</v>
      </c>
      <c r="C155" s="49"/>
      <c r="D155" s="49"/>
      <c r="E155" s="49"/>
      <c r="F155" s="49"/>
      <c r="G155" s="49"/>
      <c r="H155" s="49"/>
      <c r="I155" s="10">
        <f>SUM(I154)</f>
        <v>0</v>
      </c>
      <c r="J155" s="10">
        <f>SUM(J154:J154)</f>
        <v>-44256</v>
      </c>
      <c r="K155" s="11"/>
      <c r="L155" s="6"/>
      <c r="M155" s="6"/>
      <c r="N155" s="6"/>
    </row>
    <row r="156" spans="2:14" s="5" customFormat="1" ht="16.2" customHeight="1" x14ac:dyDescent="0.3">
      <c r="B156" s="48"/>
      <c r="C156" s="49"/>
      <c r="D156" s="49"/>
      <c r="E156" s="49"/>
      <c r="F156" s="49"/>
      <c r="G156" s="49"/>
      <c r="H156" s="49"/>
      <c r="I156" s="59">
        <f>I155+J155</f>
        <v>-44256</v>
      </c>
      <c r="J156" s="60"/>
      <c r="K156" s="11"/>
      <c r="L156" s="6"/>
      <c r="M156" s="6"/>
      <c r="N156" s="6"/>
    </row>
    <row r="157" spans="2:14" s="5" customFormat="1" ht="15.6" x14ac:dyDescent="0.3">
      <c r="B157" s="38"/>
      <c r="C157" s="38"/>
      <c r="D157" s="38"/>
      <c r="E157" s="38"/>
      <c r="F157" s="38"/>
      <c r="G157" s="38"/>
    </row>
    <row r="158" spans="2:14" s="5" customFormat="1" ht="29.4" customHeight="1" x14ac:dyDescent="0.3">
      <c r="B158" s="64" t="s">
        <v>84</v>
      </c>
      <c r="C158" s="64"/>
      <c r="D158" s="64"/>
      <c r="E158" s="64"/>
      <c r="F158" s="64"/>
      <c r="G158" s="64"/>
      <c r="H158" s="64"/>
      <c r="I158" s="64"/>
      <c r="J158" s="64"/>
      <c r="K158" s="64"/>
    </row>
    <row r="159" spans="2:14" s="5" customFormat="1" ht="15.6" x14ac:dyDescent="0.3">
      <c r="B159" s="52" t="s">
        <v>16</v>
      </c>
      <c r="C159" s="53"/>
      <c r="D159" s="53"/>
      <c r="E159" s="53"/>
      <c r="F159" s="53"/>
      <c r="G159" s="54"/>
      <c r="H159" s="26" t="s">
        <v>4</v>
      </c>
      <c r="I159" s="26" t="s">
        <v>6</v>
      </c>
      <c r="J159" s="26" t="s">
        <v>7</v>
      </c>
      <c r="K159" s="26" t="s">
        <v>2</v>
      </c>
    </row>
    <row r="160" spans="2:14" s="5" customFormat="1" ht="34.799999999999997" customHeight="1" x14ac:dyDescent="0.3">
      <c r="B160" s="55" t="s">
        <v>85</v>
      </c>
      <c r="C160" s="56"/>
      <c r="D160" s="56"/>
      <c r="E160" s="56"/>
      <c r="F160" s="56"/>
      <c r="G160" s="57"/>
      <c r="H160" s="14" t="s">
        <v>19</v>
      </c>
      <c r="I160" s="8"/>
      <c r="J160" s="8">
        <v>-1071.3499999999999</v>
      </c>
      <c r="K160" s="9" t="s">
        <v>10</v>
      </c>
    </row>
    <row r="161" spans="2:14" s="5" customFormat="1" ht="34.799999999999997" customHeight="1" x14ac:dyDescent="0.3">
      <c r="B161" s="55" t="s">
        <v>86</v>
      </c>
      <c r="C161" s="56"/>
      <c r="D161" s="56"/>
      <c r="E161" s="56"/>
      <c r="F161" s="56"/>
      <c r="G161" s="57"/>
      <c r="H161" s="14" t="s">
        <v>19</v>
      </c>
      <c r="I161" s="8"/>
      <c r="J161" s="8">
        <v>-1864.53</v>
      </c>
      <c r="K161" s="9" t="s">
        <v>10</v>
      </c>
    </row>
    <row r="162" spans="2:14" s="5" customFormat="1" ht="34.799999999999997" customHeight="1" x14ac:dyDescent="0.3">
      <c r="B162" s="55" t="s">
        <v>87</v>
      </c>
      <c r="C162" s="56"/>
      <c r="D162" s="56"/>
      <c r="E162" s="56"/>
      <c r="F162" s="56"/>
      <c r="G162" s="57"/>
      <c r="H162" s="14" t="s">
        <v>19</v>
      </c>
      <c r="I162" s="8"/>
      <c r="J162" s="8">
        <v>-1187.79</v>
      </c>
      <c r="K162" s="9" t="s">
        <v>10</v>
      </c>
    </row>
    <row r="163" spans="2:14" s="5" customFormat="1" ht="34.799999999999997" customHeight="1" x14ac:dyDescent="0.3">
      <c r="B163" s="55" t="s">
        <v>88</v>
      </c>
      <c r="C163" s="56"/>
      <c r="D163" s="56"/>
      <c r="E163" s="56"/>
      <c r="F163" s="56"/>
      <c r="G163" s="57"/>
      <c r="H163" s="14" t="s">
        <v>19</v>
      </c>
      <c r="I163" s="8"/>
      <c r="J163" s="8">
        <v>-2409.96</v>
      </c>
      <c r="K163" s="9" t="s">
        <v>10</v>
      </c>
    </row>
    <row r="164" spans="2:14" s="5" customFormat="1" ht="15.6" customHeight="1" x14ac:dyDescent="0.3">
      <c r="B164" s="48" t="s">
        <v>8</v>
      </c>
      <c r="C164" s="49"/>
      <c r="D164" s="49"/>
      <c r="E164" s="49"/>
      <c r="F164" s="49"/>
      <c r="G164" s="49"/>
      <c r="H164" s="49"/>
      <c r="I164" s="30">
        <f>SUM(I160:I163)</f>
        <v>0</v>
      </c>
      <c r="J164" s="30">
        <f>SUM(J160:J163)</f>
        <v>-6533.63</v>
      </c>
      <c r="K164" s="11"/>
      <c r="L164" s="6"/>
      <c r="M164" s="6"/>
      <c r="N164" s="6"/>
    </row>
    <row r="165" spans="2:14" s="5" customFormat="1" ht="16.2" customHeight="1" x14ac:dyDescent="0.3">
      <c r="B165" s="48"/>
      <c r="C165" s="49"/>
      <c r="D165" s="49"/>
      <c r="E165" s="49"/>
      <c r="F165" s="49"/>
      <c r="G165" s="49"/>
      <c r="H165" s="49"/>
      <c r="I165" s="59">
        <f>I164+J164</f>
        <v>-6533.63</v>
      </c>
      <c r="J165" s="60"/>
      <c r="K165" s="11"/>
      <c r="L165" s="6"/>
      <c r="M165" s="6"/>
      <c r="N165" s="6"/>
    </row>
    <row r="166" spans="2:14" s="5" customFormat="1" ht="16.2" customHeight="1" x14ac:dyDescent="0.3">
      <c r="B166" s="27"/>
      <c r="C166" s="27"/>
      <c r="D166" s="27"/>
      <c r="E166" s="27"/>
      <c r="F166" s="27"/>
      <c r="G166" s="27"/>
      <c r="H166" s="27"/>
      <c r="I166" s="28"/>
      <c r="J166" s="28"/>
      <c r="K166" s="6"/>
      <c r="L166" s="6"/>
      <c r="M166" s="6"/>
      <c r="N166" s="6"/>
    </row>
    <row r="167" spans="2:14" s="5" customFormat="1" ht="29.4" customHeight="1" x14ac:dyDescent="0.3">
      <c r="B167" s="64" t="s">
        <v>126</v>
      </c>
      <c r="C167" s="64"/>
      <c r="D167" s="64"/>
      <c r="E167" s="64"/>
      <c r="F167" s="64"/>
      <c r="G167" s="64"/>
      <c r="H167" s="64"/>
      <c r="I167" s="64"/>
      <c r="J167" s="64"/>
      <c r="K167" s="64"/>
    </row>
    <row r="168" spans="2:14" s="5" customFormat="1" ht="15.6" x14ac:dyDescent="0.3">
      <c r="B168" s="52" t="s">
        <v>16</v>
      </c>
      <c r="C168" s="53"/>
      <c r="D168" s="53"/>
      <c r="E168" s="53"/>
      <c r="F168" s="53"/>
      <c r="G168" s="54"/>
      <c r="H168" s="26" t="s">
        <v>4</v>
      </c>
      <c r="I168" s="26" t="s">
        <v>6</v>
      </c>
      <c r="J168" s="26" t="s">
        <v>7</v>
      </c>
      <c r="K168" s="26" t="s">
        <v>2</v>
      </c>
    </row>
    <row r="169" spans="2:14" s="5" customFormat="1" ht="34.799999999999997" customHeight="1" x14ac:dyDescent="0.3">
      <c r="B169" s="55" t="s">
        <v>98</v>
      </c>
      <c r="C169" s="56"/>
      <c r="D169" s="56"/>
      <c r="E169" s="56"/>
      <c r="F169" s="56"/>
      <c r="G169" s="57"/>
      <c r="H169" s="14" t="s">
        <v>20</v>
      </c>
      <c r="I169" s="8"/>
      <c r="J169" s="8">
        <v>-41195.660000000003</v>
      </c>
      <c r="K169" s="9" t="s">
        <v>10</v>
      </c>
    </row>
    <row r="170" spans="2:14" s="5" customFormat="1" ht="28.2" customHeight="1" x14ac:dyDescent="0.3">
      <c r="B170" s="55" t="s">
        <v>99</v>
      </c>
      <c r="C170" s="56"/>
      <c r="D170" s="56"/>
      <c r="E170" s="56"/>
      <c r="F170" s="56"/>
      <c r="G170" s="57"/>
      <c r="H170" s="14" t="s">
        <v>20</v>
      </c>
      <c r="I170" s="8"/>
      <c r="J170" s="8">
        <v>-9539.1299999999992</v>
      </c>
      <c r="K170" s="9" t="s">
        <v>10</v>
      </c>
    </row>
    <row r="171" spans="2:14" s="5" customFormat="1" ht="28.2" customHeight="1" x14ac:dyDescent="0.3">
      <c r="B171" s="55" t="s">
        <v>100</v>
      </c>
      <c r="C171" s="56"/>
      <c r="D171" s="56"/>
      <c r="E171" s="56"/>
      <c r="F171" s="56"/>
      <c r="G171" s="57"/>
      <c r="H171" s="14" t="s">
        <v>20</v>
      </c>
      <c r="I171" s="8"/>
      <c r="J171" s="8">
        <v>-2286.06</v>
      </c>
      <c r="K171" s="9" t="s">
        <v>10</v>
      </c>
    </row>
    <row r="172" spans="2:14" s="5" customFormat="1" ht="15.6" customHeight="1" x14ac:dyDescent="0.3">
      <c r="B172" s="48" t="s">
        <v>8</v>
      </c>
      <c r="C172" s="49"/>
      <c r="D172" s="49"/>
      <c r="E172" s="49"/>
      <c r="F172" s="49"/>
      <c r="G172" s="49"/>
      <c r="H172" s="49"/>
      <c r="I172" s="30">
        <f>SUM(I169:I171)</f>
        <v>0</v>
      </c>
      <c r="J172" s="30">
        <f>SUM(J169:J171)</f>
        <v>-53020.85</v>
      </c>
      <c r="K172" s="11"/>
      <c r="L172" s="6"/>
      <c r="M172" s="6"/>
      <c r="N172" s="6"/>
    </row>
    <row r="173" spans="2:14" s="5" customFormat="1" ht="16.2" customHeight="1" x14ac:dyDescent="0.3">
      <c r="B173" s="48"/>
      <c r="C173" s="49"/>
      <c r="D173" s="49"/>
      <c r="E173" s="49"/>
      <c r="F173" s="49"/>
      <c r="G173" s="49"/>
      <c r="H173" s="49"/>
      <c r="I173" s="59">
        <f>I172+J172</f>
        <v>-53020.85</v>
      </c>
      <c r="J173" s="60"/>
      <c r="K173" s="11"/>
      <c r="L173" s="6"/>
      <c r="M173" s="6"/>
      <c r="N173" s="6"/>
    </row>
    <row r="174" spans="2:14" s="5" customFormat="1" ht="16.2" customHeight="1" x14ac:dyDescent="0.3">
      <c r="B174" s="27"/>
      <c r="C174" s="27"/>
      <c r="D174" s="27"/>
      <c r="E174" s="27"/>
      <c r="F174" s="27"/>
      <c r="G174" s="27"/>
      <c r="H174" s="27"/>
      <c r="I174" s="28"/>
      <c r="J174" s="28"/>
      <c r="K174" s="6"/>
      <c r="L174" s="6"/>
      <c r="M174" s="6"/>
      <c r="N174" s="6"/>
    </row>
    <row r="175" spans="2:14" s="5" customFormat="1" ht="39.6" customHeight="1" x14ac:dyDescent="0.3">
      <c r="B175" s="64" t="s">
        <v>36</v>
      </c>
      <c r="C175" s="64"/>
      <c r="D175" s="64"/>
      <c r="E175" s="64"/>
      <c r="F175" s="64"/>
      <c r="G175" s="64"/>
      <c r="H175" s="64"/>
      <c r="I175" s="64"/>
      <c r="J175" s="64"/>
      <c r="K175" s="64"/>
    </row>
    <row r="176" spans="2:14" s="5" customFormat="1" ht="15.6" x14ac:dyDescent="0.3">
      <c r="B176" s="52" t="s">
        <v>16</v>
      </c>
      <c r="C176" s="53"/>
      <c r="D176" s="53"/>
      <c r="E176" s="53"/>
      <c r="F176" s="53"/>
      <c r="G176" s="54"/>
      <c r="H176" s="26" t="s">
        <v>4</v>
      </c>
      <c r="I176" s="26" t="s">
        <v>6</v>
      </c>
      <c r="J176" s="26" t="s">
        <v>7</v>
      </c>
      <c r="K176" s="26" t="s">
        <v>2</v>
      </c>
    </row>
    <row r="177" spans="2:14" s="5" customFormat="1" ht="27" customHeight="1" x14ac:dyDescent="0.3">
      <c r="B177" s="55" t="s">
        <v>127</v>
      </c>
      <c r="C177" s="56"/>
      <c r="D177" s="56"/>
      <c r="E177" s="56"/>
      <c r="F177" s="56"/>
      <c r="G177" s="57"/>
      <c r="H177" s="14" t="s">
        <v>19</v>
      </c>
      <c r="I177" s="7"/>
      <c r="J177" s="8">
        <v>-9612</v>
      </c>
      <c r="K177" s="9" t="s">
        <v>10</v>
      </c>
    </row>
    <row r="178" spans="2:14" s="5" customFormat="1" ht="25.2" customHeight="1" x14ac:dyDescent="0.3">
      <c r="B178" s="55" t="s">
        <v>128</v>
      </c>
      <c r="C178" s="56"/>
      <c r="D178" s="56"/>
      <c r="E178" s="56"/>
      <c r="F178" s="56"/>
      <c r="G178" s="57"/>
      <c r="H178" s="14" t="s">
        <v>19</v>
      </c>
      <c r="I178" s="7"/>
      <c r="J178" s="8">
        <v>-26592.400000000001</v>
      </c>
      <c r="K178" s="9" t="s">
        <v>10</v>
      </c>
    </row>
    <row r="179" spans="2:14" s="5" customFormat="1" ht="27" customHeight="1" x14ac:dyDescent="0.3">
      <c r="B179" s="55" t="s">
        <v>129</v>
      </c>
      <c r="C179" s="56"/>
      <c r="D179" s="56"/>
      <c r="E179" s="56"/>
      <c r="F179" s="56"/>
      <c r="G179" s="57"/>
      <c r="H179" s="14" t="s">
        <v>19</v>
      </c>
      <c r="I179" s="7"/>
      <c r="J179" s="8">
        <v>-2523</v>
      </c>
      <c r="K179" s="9" t="s">
        <v>10</v>
      </c>
    </row>
    <row r="180" spans="2:14" s="5" customFormat="1" ht="28.2" customHeight="1" x14ac:dyDescent="0.3">
      <c r="B180" s="55" t="s">
        <v>130</v>
      </c>
      <c r="C180" s="56"/>
      <c r="D180" s="56"/>
      <c r="E180" s="56"/>
      <c r="F180" s="56"/>
      <c r="G180" s="57"/>
      <c r="H180" s="14" t="s">
        <v>19</v>
      </c>
      <c r="I180" s="7"/>
      <c r="J180" s="8">
        <v>-2190</v>
      </c>
      <c r="K180" s="9" t="s">
        <v>10</v>
      </c>
    </row>
    <row r="181" spans="2:14" s="5" customFormat="1" ht="23.4" customHeight="1" x14ac:dyDescent="0.3">
      <c r="B181" s="55" t="s">
        <v>131</v>
      </c>
      <c r="C181" s="56"/>
      <c r="D181" s="56"/>
      <c r="E181" s="56"/>
      <c r="F181" s="56"/>
      <c r="G181" s="57"/>
      <c r="H181" s="14" t="s">
        <v>19</v>
      </c>
      <c r="I181" s="7"/>
      <c r="J181" s="8">
        <v>-1700</v>
      </c>
      <c r="K181" s="9" t="s">
        <v>10</v>
      </c>
    </row>
    <row r="182" spans="2:14" s="5" customFormat="1" ht="23.4" customHeight="1" x14ac:dyDescent="0.3">
      <c r="B182" s="55" t="s">
        <v>132</v>
      </c>
      <c r="C182" s="56"/>
      <c r="D182" s="56"/>
      <c r="E182" s="56"/>
      <c r="F182" s="56"/>
      <c r="G182" s="57"/>
      <c r="H182" s="14" t="s">
        <v>19</v>
      </c>
      <c r="I182" s="7"/>
      <c r="J182" s="8">
        <f>11900-1200</f>
        <v>10700</v>
      </c>
      <c r="K182" s="9" t="s">
        <v>10</v>
      </c>
    </row>
    <row r="183" spans="2:14" s="5" customFormat="1" ht="23.4" customHeight="1" x14ac:dyDescent="0.3">
      <c r="B183" s="55" t="s">
        <v>133</v>
      </c>
      <c r="C183" s="56"/>
      <c r="D183" s="56"/>
      <c r="E183" s="56"/>
      <c r="F183" s="56"/>
      <c r="G183" s="57"/>
      <c r="H183" s="14" t="s">
        <v>19</v>
      </c>
      <c r="I183" s="7"/>
      <c r="J183" s="8">
        <v>-1500</v>
      </c>
      <c r="K183" s="9" t="s">
        <v>10</v>
      </c>
    </row>
    <row r="184" spans="2:14" s="5" customFormat="1" ht="23.4" customHeight="1" x14ac:dyDescent="0.3">
      <c r="B184" s="55" t="s">
        <v>134</v>
      </c>
      <c r="C184" s="56"/>
      <c r="D184" s="56"/>
      <c r="E184" s="56"/>
      <c r="F184" s="56"/>
      <c r="G184" s="57"/>
      <c r="H184" s="14" t="s">
        <v>19</v>
      </c>
      <c r="I184" s="7"/>
      <c r="J184" s="8">
        <v>-2800</v>
      </c>
      <c r="K184" s="9" t="s">
        <v>10</v>
      </c>
    </row>
    <row r="185" spans="2:14" s="5" customFormat="1" ht="25.2" customHeight="1" x14ac:dyDescent="0.3">
      <c r="B185" s="55" t="s">
        <v>135</v>
      </c>
      <c r="C185" s="56"/>
      <c r="D185" s="56"/>
      <c r="E185" s="56"/>
      <c r="F185" s="56"/>
      <c r="G185" s="57"/>
      <c r="H185" s="14" t="s">
        <v>19</v>
      </c>
      <c r="I185" s="7"/>
      <c r="J185" s="8">
        <v>2500</v>
      </c>
      <c r="K185" s="9" t="s">
        <v>10</v>
      </c>
    </row>
    <row r="186" spans="2:14" s="5" customFormat="1" ht="25.8" customHeight="1" x14ac:dyDescent="0.3">
      <c r="B186" s="55" t="s">
        <v>136</v>
      </c>
      <c r="C186" s="56"/>
      <c r="D186" s="56"/>
      <c r="E186" s="56"/>
      <c r="F186" s="56"/>
      <c r="G186" s="57"/>
      <c r="H186" s="14" t="s">
        <v>19</v>
      </c>
      <c r="I186" s="7"/>
      <c r="J186" s="8">
        <v>-57688.800000000003</v>
      </c>
      <c r="K186" s="9" t="s">
        <v>10</v>
      </c>
    </row>
    <row r="187" spans="2:14" s="5" customFormat="1" ht="25.8" customHeight="1" x14ac:dyDescent="0.3">
      <c r="B187" s="55" t="s">
        <v>137</v>
      </c>
      <c r="C187" s="56"/>
      <c r="D187" s="56"/>
      <c r="E187" s="56"/>
      <c r="F187" s="56"/>
      <c r="G187" s="57"/>
      <c r="H187" s="14" t="s">
        <v>19</v>
      </c>
      <c r="I187" s="7"/>
      <c r="J187" s="8">
        <v>-45000</v>
      </c>
      <c r="K187" s="9" t="s">
        <v>10</v>
      </c>
    </row>
    <row r="188" spans="2:14" s="5" customFormat="1" ht="23.4" customHeight="1" x14ac:dyDescent="0.3">
      <c r="B188" s="55" t="s">
        <v>138</v>
      </c>
      <c r="C188" s="56"/>
      <c r="D188" s="56"/>
      <c r="E188" s="56"/>
      <c r="F188" s="56"/>
      <c r="G188" s="57"/>
      <c r="H188" s="14" t="s">
        <v>19</v>
      </c>
      <c r="I188" s="7"/>
      <c r="J188" s="8">
        <v>-10920</v>
      </c>
      <c r="K188" s="9" t="s">
        <v>10</v>
      </c>
    </row>
    <row r="189" spans="2:14" s="5" customFormat="1" ht="23.4" customHeight="1" x14ac:dyDescent="0.3">
      <c r="B189" s="55" t="s">
        <v>139</v>
      </c>
      <c r="C189" s="56"/>
      <c r="D189" s="56"/>
      <c r="E189" s="56"/>
      <c r="F189" s="56"/>
      <c r="G189" s="57"/>
      <c r="H189" s="14" t="s">
        <v>19</v>
      </c>
      <c r="I189" s="7"/>
      <c r="J189" s="8">
        <v>1402.57</v>
      </c>
      <c r="K189" s="9" t="s">
        <v>10</v>
      </c>
    </row>
    <row r="190" spans="2:14" s="5" customFormat="1" ht="15.6" customHeight="1" x14ac:dyDescent="0.3">
      <c r="B190" s="48" t="s">
        <v>8</v>
      </c>
      <c r="C190" s="49"/>
      <c r="D190" s="49"/>
      <c r="E190" s="49"/>
      <c r="F190" s="49"/>
      <c r="G190" s="49"/>
      <c r="H190" s="49"/>
      <c r="I190" s="10">
        <v>0</v>
      </c>
      <c r="J190" s="10">
        <f>SUM(J177:J189)</f>
        <v>-145923.63</v>
      </c>
      <c r="K190" s="11"/>
      <c r="L190" s="6"/>
      <c r="M190" s="6"/>
      <c r="N190" s="6"/>
    </row>
    <row r="191" spans="2:14" s="5" customFormat="1" ht="15.6" customHeight="1" x14ac:dyDescent="0.3">
      <c r="B191" s="48"/>
      <c r="C191" s="49"/>
      <c r="D191" s="49"/>
      <c r="E191" s="49"/>
      <c r="F191" s="49"/>
      <c r="G191" s="49"/>
      <c r="H191" s="49"/>
      <c r="I191" s="59">
        <f>I190+J190</f>
        <v>-145923.63</v>
      </c>
      <c r="J191" s="60"/>
      <c r="K191" s="11"/>
      <c r="L191" s="6"/>
      <c r="M191" s="6"/>
      <c r="N191" s="6"/>
    </row>
    <row r="192" spans="2:14" s="5" customFormat="1" ht="15.6" customHeight="1" x14ac:dyDescent="0.3">
      <c r="B192" s="27"/>
      <c r="C192" s="27"/>
      <c r="D192" s="27"/>
      <c r="E192" s="27"/>
      <c r="F192" s="27"/>
      <c r="G192" s="27"/>
      <c r="H192" s="27"/>
      <c r="I192" s="28"/>
      <c r="J192" s="28"/>
      <c r="K192" s="6"/>
      <c r="L192" s="6"/>
      <c r="M192" s="6"/>
      <c r="N192" s="6"/>
    </row>
    <row r="193" spans="2:11" s="5" customFormat="1" ht="15.6" x14ac:dyDescent="0.3">
      <c r="B193" s="12" t="s">
        <v>33</v>
      </c>
    </row>
    <row r="194" spans="2:11" s="5" customFormat="1" ht="7.2" customHeight="1" x14ac:dyDescent="0.3"/>
    <row r="195" spans="2:11" s="5" customFormat="1" ht="15.6" x14ac:dyDescent="0.3">
      <c r="B195" s="52" t="s">
        <v>3</v>
      </c>
      <c r="C195" s="53"/>
      <c r="D195" s="53"/>
      <c r="E195" s="53"/>
      <c r="F195" s="53"/>
      <c r="G195" s="54"/>
      <c r="H195" s="26" t="s">
        <v>4</v>
      </c>
      <c r="I195" s="26" t="s">
        <v>6</v>
      </c>
      <c r="J195" s="26" t="s">
        <v>7</v>
      </c>
      <c r="K195" s="26" t="s">
        <v>2</v>
      </c>
    </row>
    <row r="196" spans="2:11" s="5" customFormat="1" ht="30" customHeight="1" x14ac:dyDescent="0.3">
      <c r="B196" s="55" t="s">
        <v>140</v>
      </c>
      <c r="C196" s="56"/>
      <c r="D196" s="56"/>
      <c r="E196" s="56"/>
      <c r="F196" s="56"/>
      <c r="G196" s="57"/>
      <c r="H196" s="29">
        <v>244</v>
      </c>
      <c r="I196" s="7"/>
      <c r="J196" s="8">
        <v>1510</v>
      </c>
      <c r="K196" s="9" t="s">
        <v>10</v>
      </c>
    </row>
    <row r="197" spans="2:11" s="5" customFormat="1" ht="21" customHeight="1" x14ac:dyDescent="0.3">
      <c r="B197" s="55" t="s">
        <v>54</v>
      </c>
      <c r="C197" s="56"/>
      <c r="D197" s="56"/>
      <c r="E197" s="56"/>
      <c r="F197" s="56"/>
      <c r="G197" s="57"/>
      <c r="H197" s="29">
        <v>244</v>
      </c>
      <c r="I197" s="7"/>
      <c r="J197" s="8">
        <v>-5400</v>
      </c>
      <c r="K197" s="9" t="s">
        <v>10</v>
      </c>
    </row>
    <row r="198" spans="2:11" s="5" customFormat="1" ht="55.2" customHeight="1" x14ac:dyDescent="0.3">
      <c r="B198" s="55" t="s">
        <v>141</v>
      </c>
      <c r="C198" s="56"/>
      <c r="D198" s="56"/>
      <c r="E198" s="56"/>
      <c r="F198" s="56"/>
      <c r="G198" s="57"/>
      <c r="H198" s="29">
        <v>244</v>
      </c>
      <c r="I198" s="7"/>
      <c r="J198" s="8">
        <v>-50000</v>
      </c>
      <c r="K198" s="9" t="s">
        <v>10</v>
      </c>
    </row>
    <row r="199" spans="2:11" s="5" customFormat="1" ht="49.2" customHeight="1" x14ac:dyDescent="0.3">
      <c r="B199" s="55" t="s">
        <v>142</v>
      </c>
      <c r="C199" s="56"/>
      <c r="D199" s="56"/>
      <c r="E199" s="56"/>
      <c r="F199" s="56"/>
      <c r="G199" s="57"/>
      <c r="H199" s="29">
        <v>244</v>
      </c>
      <c r="I199" s="7"/>
      <c r="J199" s="8">
        <v>-18800</v>
      </c>
      <c r="K199" s="9" t="s">
        <v>10</v>
      </c>
    </row>
    <row r="200" spans="2:11" s="5" customFormat="1" ht="33.6" customHeight="1" x14ac:dyDescent="0.3">
      <c r="B200" s="55" t="s">
        <v>143</v>
      </c>
      <c r="C200" s="56"/>
      <c r="D200" s="56"/>
      <c r="E200" s="56"/>
      <c r="F200" s="56"/>
      <c r="G200" s="57"/>
      <c r="H200" s="29">
        <v>244</v>
      </c>
      <c r="I200" s="7"/>
      <c r="J200" s="8">
        <v>-12500</v>
      </c>
      <c r="K200" s="9" t="s">
        <v>10</v>
      </c>
    </row>
    <row r="201" spans="2:11" s="5" customFormat="1" ht="28.2" customHeight="1" x14ac:dyDescent="0.3">
      <c r="B201" s="55" t="s">
        <v>55</v>
      </c>
      <c r="C201" s="56"/>
      <c r="D201" s="56"/>
      <c r="E201" s="56"/>
      <c r="F201" s="56"/>
      <c r="G201" s="57"/>
      <c r="H201" s="29">
        <v>244</v>
      </c>
      <c r="I201" s="7"/>
      <c r="J201" s="8">
        <v>-17000</v>
      </c>
      <c r="K201" s="9" t="s">
        <v>10</v>
      </c>
    </row>
    <row r="202" spans="2:11" s="5" customFormat="1" ht="34.799999999999997" customHeight="1" x14ac:dyDescent="0.3">
      <c r="B202" s="55" t="s">
        <v>56</v>
      </c>
      <c r="C202" s="56"/>
      <c r="D202" s="56"/>
      <c r="E202" s="56"/>
      <c r="F202" s="56"/>
      <c r="G202" s="57"/>
      <c r="H202" s="29">
        <v>244</v>
      </c>
      <c r="I202" s="7"/>
      <c r="J202" s="8">
        <v>-1400</v>
      </c>
      <c r="K202" s="9" t="s">
        <v>10</v>
      </c>
    </row>
    <row r="203" spans="2:11" s="5" customFormat="1" ht="28.2" customHeight="1" x14ac:dyDescent="0.3">
      <c r="B203" s="55" t="s">
        <v>144</v>
      </c>
      <c r="C203" s="56"/>
      <c r="D203" s="56"/>
      <c r="E203" s="56"/>
      <c r="F203" s="56"/>
      <c r="G203" s="57"/>
      <c r="H203" s="29">
        <v>244</v>
      </c>
      <c r="I203" s="7"/>
      <c r="J203" s="8">
        <v>-8124</v>
      </c>
      <c r="K203" s="9" t="s">
        <v>10</v>
      </c>
    </row>
    <row r="204" spans="2:11" s="5" customFormat="1" ht="22.8" customHeight="1" x14ac:dyDescent="0.3">
      <c r="B204" s="55" t="s">
        <v>57</v>
      </c>
      <c r="C204" s="56"/>
      <c r="D204" s="56"/>
      <c r="E204" s="56"/>
      <c r="F204" s="56"/>
      <c r="G204" s="57"/>
      <c r="H204" s="29">
        <v>244</v>
      </c>
      <c r="I204" s="7"/>
      <c r="J204" s="8">
        <v>-15000</v>
      </c>
      <c r="K204" s="9" t="s">
        <v>10</v>
      </c>
    </row>
    <row r="205" spans="2:11" s="5" customFormat="1" ht="28.8" customHeight="1" x14ac:dyDescent="0.3">
      <c r="B205" s="55" t="s">
        <v>145</v>
      </c>
      <c r="C205" s="56"/>
      <c r="D205" s="56"/>
      <c r="E205" s="56"/>
      <c r="F205" s="56"/>
      <c r="G205" s="57"/>
      <c r="H205" s="29">
        <v>244</v>
      </c>
      <c r="I205" s="7"/>
      <c r="J205" s="8">
        <v>-39623.75</v>
      </c>
      <c r="K205" s="9" t="s">
        <v>10</v>
      </c>
    </row>
    <row r="206" spans="2:11" s="5" customFormat="1" ht="28.8" customHeight="1" x14ac:dyDescent="0.3">
      <c r="B206" s="55" t="s">
        <v>58</v>
      </c>
      <c r="C206" s="56"/>
      <c r="D206" s="56"/>
      <c r="E206" s="56"/>
      <c r="F206" s="56"/>
      <c r="G206" s="57"/>
      <c r="H206" s="29">
        <v>244</v>
      </c>
      <c r="I206" s="7"/>
      <c r="J206" s="8">
        <v>-6000</v>
      </c>
      <c r="K206" s="9" t="s">
        <v>10</v>
      </c>
    </row>
    <row r="207" spans="2:11" s="5" customFormat="1" ht="41.4" customHeight="1" x14ac:dyDescent="0.3">
      <c r="B207" s="55" t="s">
        <v>59</v>
      </c>
      <c r="C207" s="56"/>
      <c r="D207" s="56"/>
      <c r="E207" s="56"/>
      <c r="F207" s="56"/>
      <c r="G207" s="57"/>
      <c r="H207" s="29">
        <v>244</v>
      </c>
      <c r="I207" s="7"/>
      <c r="J207" s="8">
        <v>-7290</v>
      </c>
      <c r="K207" s="9" t="s">
        <v>10</v>
      </c>
    </row>
    <row r="208" spans="2:11" s="5" customFormat="1" ht="22.8" customHeight="1" x14ac:dyDescent="0.3">
      <c r="B208" s="55" t="s">
        <v>146</v>
      </c>
      <c r="C208" s="56"/>
      <c r="D208" s="56"/>
      <c r="E208" s="56"/>
      <c r="F208" s="56"/>
      <c r="G208" s="57"/>
      <c r="H208" s="29">
        <v>244</v>
      </c>
      <c r="I208" s="7"/>
      <c r="J208" s="8">
        <v>48576</v>
      </c>
      <c r="K208" s="9" t="s">
        <v>10</v>
      </c>
    </row>
    <row r="209" spans="2:14" s="5" customFormat="1" ht="22.8" customHeight="1" x14ac:dyDescent="0.3">
      <c r="B209" s="55" t="s">
        <v>147</v>
      </c>
      <c r="C209" s="56"/>
      <c r="D209" s="56"/>
      <c r="E209" s="56"/>
      <c r="F209" s="56"/>
      <c r="G209" s="57"/>
      <c r="H209" s="29">
        <v>244</v>
      </c>
      <c r="I209" s="7"/>
      <c r="J209" s="8">
        <v>6000</v>
      </c>
      <c r="K209" s="9" t="s">
        <v>10</v>
      </c>
    </row>
    <row r="210" spans="2:14" s="5" customFormat="1" ht="15.6" customHeight="1" x14ac:dyDescent="0.3">
      <c r="B210" s="48" t="s">
        <v>5</v>
      </c>
      <c r="C210" s="49"/>
      <c r="D210" s="49"/>
      <c r="E210" s="49"/>
      <c r="F210" s="49"/>
      <c r="G210" s="49"/>
      <c r="H210" s="49"/>
      <c r="I210" s="10">
        <f>SUM(I196:I204)</f>
        <v>0</v>
      </c>
      <c r="J210" s="10">
        <f>SUM(J196:J209)</f>
        <v>-125051.75</v>
      </c>
      <c r="K210" s="11"/>
      <c r="L210" s="6"/>
      <c r="M210" s="6"/>
      <c r="N210" s="6"/>
    </row>
    <row r="211" spans="2:14" s="5" customFormat="1" ht="15.6" customHeight="1" x14ac:dyDescent="0.3">
      <c r="B211" s="48"/>
      <c r="C211" s="49"/>
      <c r="D211" s="49"/>
      <c r="E211" s="49"/>
      <c r="F211" s="49"/>
      <c r="G211" s="49"/>
      <c r="H211" s="49"/>
      <c r="I211" s="59">
        <f>I210+J210</f>
        <v>-125051.75</v>
      </c>
      <c r="J211" s="60"/>
      <c r="K211" s="11"/>
      <c r="L211" s="6"/>
      <c r="M211" s="6"/>
      <c r="N211" s="6"/>
    </row>
    <row r="212" spans="2:14" s="3" customFormat="1" ht="15.6" customHeight="1" x14ac:dyDescent="0.3">
      <c r="B212" s="31"/>
      <c r="C212" s="31"/>
      <c r="D212" s="31"/>
      <c r="E212" s="31"/>
      <c r="F212" s="31"/>
      <c r="G212" s="31"/>
      <c r="H212" s="31"/>
      <c r="I212" s="32"/>
      <c r="J212" s="32"/>
      <c r="K212" s="4"/>
      <c r="L212" s="4"/>
      <c r="M212" s="4"/>
      <c r="N212" s="4"/>
    </row>
    <row r="213" spans="2:14" s="5" customFormat="1" ht="33" customHeight="1" x14ac:dyDescent="0.3">
      <c r="B213" s="64" t="s">
        <v>37</v>
      </c>
      <c r="C213" s="64"/>
      <c r="D213" s="64"/>
      <c r="E213" s="64"/>
      <c r="F213" s="64"/>
      <c r="G213" s="64"/>
      <c r="H213" s="64"/>
      <c r="I213" s="64"/>
      <c r="J213" s="64"/>
      <c r="K213" s="64"/>
    </row>
    <row r="214" spans="2:14" s="5" customFormat="1" ht="15.6" x14ac:dyDescent="0.3">
      <c r="B214" s="52" t="s">
        <v>3</v>
      </c>
      <c r="C214" s="53"/>
      <c r="D214" s="53"/>
      <c r="E214" s="53"/>
      <c r="F214" s="53"/>
      <c r="G214" s="54"/>
      <c r="H214" s="26" t="s">
        <v>4</v>
      </c>
      <c r="I214" s="26" t="s">
        <v>6</v>
      </c>
      <c r="J214" s="26" t="s">
        <v>7</v>
      </c>
      <c r="K214" s="26" t="s">
        <v>2</v>
      </c>
    </row>
    <row r="215" spans="2:14" s="5" customFormat="1" ht="24.6" customHeight="1" x14ac:dyDescent="0.3">
      <c r="B215" s="55" t="s">
        <v>148</v>
      </c>
      <c r="C215" s="56"/>
      <c r="D215" s="56"/>
      <c r="E215" s="56"/>
      <c r="F215" s="56"/>
      <c r="G215" s="57"/>
      <c r="H215" s="29">
        <v>244</v>
      </c>
      <c r="I215" s="8"/>
      <c r="J215" s="8">
        <v>4732.7</v>
      </c>
      <c r="K215" s="9" t="s">
        <v>10</v>
      </c>
    </row>
    <row r="216" spans="2:14" s="5" customFormat="1" ht="24.6" customHeight="1" x14ac:dyDescent="0.3">
      <c r="B216" s="55" t="s">
        <v>149</v>
      </c>
      <c r="C216" s="56"/>
      <c r="D216" s="56"/>
      <c r="E216" s="56"/>
      <c r="F216" s="56"/>
      <c r="G216" s="57"/>
      <c r="H216" s="29">
        <v>244</v>
      </c>
      <c r="I216" s="8"/>
      <c r="J216" s="8">
        <v>-65451</v>
      </c>
      <c r="K216" s="9" t="s">
        <v>10</v>
      </c>
    </row>
    <row r="217" spans="2:14" s="5" customFormat="1" ht="15.6" customHeight="1" x14ac:dyDescent="0.3">
      <c r="B217" s="48" t="s">
        <v>5</v>
      </c>
      <c r="C217" s="49"/>
      <c r="D217" s="49"/>
      <c r="E217" s="49"/>
      <c r="F217" s="49"/>
      <c r="G217" s="49"/>
      <c r="H217" s="49"/>
      <c r="I217" s="30">
        <f>SUM(I216:I216)</f>
        <v>0</v>
      </c>
      <c r="J217" s="30">
        <f>SUM(J215:J216)</f>
        <v>-60718.3</v>
      </c>
      <c r="K217" s="11"/>
      <c r="L217" s="6"/>
      <c r="M217" s="6"/>
      <c r="N217" s="6"/>
    </row>
    <row r="218" spans="2:14" s="5" customFormat="1" ht="15.6" customHeight="1" x14ac:dyDescent="0.3">
      <c r="B218" s="48"/>
      <c r="C218" s="49"/>
      <c r="D218" s="49"/>
      <c r="E218" s="49"/>
      <c r="F218" s="49"/>
      <c r="G218" s="49"/>
      <c r="H218" s="49"/>
      <c r="I218" s="59">
        <f>I217+J217</f>
        <v>-60718.3</v>
      </c>
      <c r="J218" s="60"/>
      <c r="K218" s="11"/>
      <c r="L218" s="6"/>
      <c r="M218" s="6"/>
      <c r="N218" s="6"/>
    </row>
    <row r="219" spans="2:14" s="5" customFormat="1" ht="15.6" customHeight="1" x14ac:dyDescent="0.3">
      <c r="B219" s="27"/>
      <c r="C219" s="27"/>
      <c r="D219" s="27"/>
      <c r="E219" s="27"/>
      <c r="F219" s="27"/>
      <c r="G219" s="27"/>
      <c r="H219" s="27"/>
      <c r="I219" s="28"/>
      <c r="J219" s="28"/>
      <c r="K219" s="6"/>
      <c r="L219" s="6"/>
      <c r="M219" s="6"/>
      <c r="N219" s="6"/>
    </row>
    <row r="220" spans="2:14" s="5" customFormat="1" ht="30.6" customHeight="1" x14ac:dyDescent="0.3">
      <c r="B220" s="63" t="s">
        <v>60</v>
      </c>
      <c r="C220" s="63"/>
      <c r="D220" s="63"/>
      <c r="E220" s="63"/>
      <c r="F220" s="63"/>
      <c r="G220" s="63"/>
      <c r="H220" s="63"/>
      <c r="I220" s="63"/>
      <c r="J220" s="63"/>
      <c r="K220" s="63"/>
    </row>
    <row r="221" spans="2:14" s="5" customFormat="1" ht="15.6" x14ac:dyDescent="0.3">
      <c r="B221" s="52" t="s">
        <v>3</v>
      </c>
      <c r="C221" s="53"/>
      <c r="D221" s="53"/>
      <c r="E221" s="53"/>
      <c r="F221" s="53"/>
      <c r="G221" s="54"/>
      <c r="H221" s="26" t="s">
        <v>4</v>
      </c>
      <c r="I221" s="26" t="s">
        <v>6</v>
      </c>
      <c r="J221" s="26" t="s">
        <v>7</v>
      </c>
      <c r="K221" s="26" t="s">
        <v>2</v>
      </c>
    </row>
    <row r="222" spans="2:14" s="5" customFormat="1" ht="25.8" customHeight="1" x14ac:dyDescent="0.3">
      <c r="B222" s="55" t="s">
        <v>9</v>
      </c>
      <c r="C222" s="56"/>
      <c r="D222" s="56"/>
      <c r="E222" s="56"/>
      <c r="F222" s="56"/>
      <c r="G222" s="57"/>
      <c r="H222" s="29">
        <v>244</v>
      </c>
      <c r="I222" s="8"/>
      <c r="J222" s="8">
        <v>-6455.93</v>
      </c>
      <c r="K222" s="9" t="s">
        <v>10</v>
      </c>
    </row>
    <row r="223" spans="2:14" s="5" customFormat="1" ht="15.6" customHeight="1" x14ac:dyDescent="0.3">
      <c r="B223" s="48" t="s">
        <v>5</v>
      </c>
      <c r="C223" s="49"/>
      <c r="D223" s="49"/>
      <c r="E223" s="49"/>
      <c r="F223" s="49"/>
      <c r="G223" s="49"/>
      <c r="H223" s="49"/>
      <c r="I223" s="30">
        <f>SUM(I222:I222)</f>
        <v>0</v>
      </c>
      <c r="J223" s="30">
        <f>SUM(J222:J222)</f>
        <v>-6455.93</v>
      </c>
      <c r="K223" s="11"/>
      <c r="L223" s="6"/>
      <c r="M223" s="6"/>
      <c r="N223" s="6"/>
    </row>
    <row r="224" spans="2:14" s="5" customFormat="1" ht="15.6" customHeight="1" x14ac:dyDescent="0.3">
      <c r="B224" s="48"/>
      <c r="C224" s="49"/>
      <c r="D224" s="49"/>
      <c r="E224" s="49"/>
      <c r="F224" s="49"/>
      <c r="G224" s="49"/>
      <c r="H224" s="49"/>
      <c r="I224" s="59">
        <f>I223+J223</f>
        <v>-6455.93</v>
      </c>
      <c r="J224" s="60"/>
      <c r="K224" s="11"/>
      <c r="L224" s="6"/>
      <c r="M224" s="6"/>
      <c r="N224" s="6"/>
    </row>
    <row r="225" spans="2:14" s="3" customFormat="1" x14ac:dyDescent="0.3"/>
    <row r="226" spans="2:14" s="5" customFormat="1" ht="28.8" customHeight="1" x14ac:dyDescent="0.3">
      <c r="B226" s="63" t="s">
        <v>61</v>
      </c>
      <c r="C226" s="63"/>
      <c r="D226" s="63"/>
      <c r="E226" s="63"/>
      <c r="F226" s="63"/>
      <c r="G226" s="63"/>
      <c r="H226" s="63"/>
      <c r="I226" s="63"/>
      <c r="J226" s="63"/>
      <c r="K226" s="63"/>
    </row>
    <row r="227" spans="2:14" s="5" customFormat="1" ht="15.6" x14ac:dyDescent="0.3">
      <c r="B227" s="52" t="s">
        <v>3</v>
      </c>
      <c r="C227" s="53"/>
      <c r="D227" s="53"/>
      <c r="E227" s="53"/>
      <c r="F227" s="53"/>
      <c r="G227" s="54"/>
      <c r="H227" s="26" t="s">
        <v>4</v>
      </c>
      <c r="I227" s="26" t="s">
        <v>6</v>
      </c>
      <c r="J227" s="26" t="s">
        <v>7</v>
      </c>
      <c r="K227" s="26" t="s">
        <v>2</v>
      </c>
    </row>
    <row r="228" spans="2:14" s="5" customFormat="1" ht="29.4" customHeight="1" x14ac:dyDescent="0.3">
      <c r="B228" s="55" t="s">
        <v>115</v>
      </c>
      <c r="C228" s="56"/>
      <c r="D228" s="56"/>
      <c r="E228" s="56"/>
      <c r="F228" s="56"/>
      <c r="G228" s="57"/>
      <c r="H228" s="29">
        <v>244</v>
      </c>
      <c r="I228" s="8"/>
      <c r="J228" s="8">
        <v>-77070.22</v>
      </c>
      <c r="K228" s="9" t="s">
        <v>10</v>
      </c>
    </row>
    <row r="229" spans="2:14" s="5" customFormat="1" ht="29.4" customHeight="1" x14ac:dyDescent="0.3">
      <c r="B229" s="55" t="s">
        <v>26</v>
      </c>
      <c r="C229" s="56"/>
      <c r="D229" s="56"/>
      <c r="E229" s="56"/>
      <c r="F229" s="56"/>
      <c r="G229" s="57"/>
      <c r="H229" s="29">
        <v>244</v>
      </c>
      <c r="I229" s="8"/>
      <c r="J229" s="8">
        <v>-162</v>
      </c>
      <c r="K229" s="9" t="s">
        <v>10</v>
      </c>
    </row>
    <row r="230" spans="2:14" s="5" customFormat="1" ht="26.4" customHeight="1" x14ac:dyDescent="0.3">
      <c r="B230" s="55" t="s">
        <v>114</v>
      </c>
      <c r="C230" s="56"/>
      <c r="D230" s="56"/>
      <c r="E230" s="56"/>
      <c r="F230" s="56"/>
      <c r="G230" s="57"/>
      <c r="H230" s="29">
        <v>244</v>
      </c>
      <c r="I230" s="8"/>
      <c r="J230" s="8">
        <v>-24065</v>
      </c>
      <c r="K230" s="9" t="s">
        <v>10</v>
      </c>
    </row>
    <row r="231" spans="2:14" s="5" customFormat="1" ht="26.4" customHeight="1" x14ac:dyDescent="0.3">
      <c r="B231" s="55" t="s">
        <v>63</v>
      </c>
      <c r="C231" s="56"/>
      <c r="D231" s="56"/>
      <c r="E231" s="56"/>
      <c r="F231" s="56"/>
      <c r="G231" s="57"/>
      <c r="H231" s="29">
        <v>244</v>
      </c>
      <c r="I231" s="8"/>
      <c r="J231" s="8">
        <v>5179.9999999999991</v>
      </c>
      <c r="K231" s="9" t="s">
        <v>10</v>
      </c>
    </row>
    <row r="232" spans="2:14" s="5" customFormat="1" ht="25.2" customHeight="1" x14ac:dyDescent="0.3">
      <c r="B232" s="55" t="s">
        <v>62</v>
      </c>
      <c r="C232" s="56"/>
      <c r="D232" s="56"/>
      <c r="E232" s="56"/>
      <c r="F232" s="56"/>
      <c r="G232" s="57"/>
      <c r="H232" s="29">
        <v>244</v>
      </c>
      <c r="I232" s="8"/>
      <c r="J232" s="8">
        <f>280+63200</f>
        <v>63480</v>
      </c>
      <c r="K232" s="9" t="s">
        <v>10</v>
      </c>
    </row>
    <row r="233" spans="2:14" s="5" customFormat="1" ht="29.4" customHeight="1" x14ac:dyDescent="0.3">
      <c r="B233" s="55" t="s">
        <v>150</v>
      </c>
      <c r="C233" s="56"/>
      <c r="D233" s="56"/>
      <c r="E233" s="56"/>
      <c r="F233" s="56"/>
      <c r="G233" s="57"/>
      <c r="H233" s="29">
        <v>244</v>
      </c>
      <c r="I233" s="8"/>
      <c r="J233" s="8">
        <v>4300</v>
      </c>
      <c r="K233" s="9" t="s">
        <v>10</v>
      </c>
    </row>
    <row r="234" spans="2:14" s="5" customFormat="1" ht="15.6" customHeight="1" x14ac:dyDescent="0.3">
      <c r="B234" s="48" t="s">
        <v>5</v>
      </c>
      <c r="C234" s="49"/>
      <c r="D234" s="49"/>
      <c r="E234" s="49"/>
      <c r="F234" s="49"/>
      <c r="G234" s="49"/>
      <c r="H234" s="49"/>
      <c r="I234" s="30">
        <f>SUM(I228:I228)</f>
        <v>0</v>
      </c>
      <c r="J234" s="30">
        <f>SUM(J228:J233)</f>
        <v>-28337.22</v>
      </c>
      <c r="K234" s="11"/>
      <c r="L234" s="6"/>
      <c r="M234" s="6"/>
      <c r="N234" s="6"/>
    </row>
    <row r="235" spans="2:14" s="5" customFormat="1" ht="15.6" customHeight="1" x14ac:dyDescent="0.3">
      <c r="B235" s="48"/>
      <c r="C235" s="49"/>
      <c r="D235" s="49"/>
      <c r="E235" s="49"/>
      <c r="F235" s="49"/>
      <c r="G235" s="49"/>
      <c r="H235" s="49"/>
      <c r="I235" s="59">
        <f>I234+J234</f>
        <v>-28337.22</v>
      </c>
      <c r="J235" s="60"/>
      <c r="K235" s="11"/>
      <c r="L235" s="6"/>
      <c r="M235" s="6"/>
      <c r="N235" s="6"/>
    </row>
    <row r="236" spans="2:14" s="5" customFormat="1" ht="15.6" customHeight="1" x14ac:dyDescent="0.3">
      <c r="B236" s="45"/>
      <c r="C236" s="45"/>
      <c r="D236" s="45"/>
      <c r="E236" s="45"/>
      <c r="F236" s="45"/>
      <c r="G236" s="45"/>
      <c r="H236" s="45"/>
      <c r="I236" s="46"/>
      <c r="J236" s="46"/>
      <c r="K236" s="47"/>
      <c r="L236" s="6"/>
      <c r="M236" s="6"/>
      <c r="N236" s="6"/>
    </row>
    <row r="237" spans="2:14" s="5" customFormat="1" ht="36" customHeight="1" x14ac:dyDescent="0.3">
      <c r="B237" s="63" t="s">
        <v>116</v>
      </c>
      <c r="C237" s="63"/>
      <c r="D237" s="63"/>
      <c r="E237" s="63"/>
      <c r="F237" s="63"/>
      <c r="G237" s="63"/>
      <c r="H237" s="63"/>
      <c r="I237" s="63"/>
      <c r="J237" s="63"/>
      <c r="K237" s="63"/>
    </row>
    <row r="238" spans="2:14" s="5" customFormat="1" ht="15.6" x14ac:dyDescent="0.3">
      <c r="B238" s="52" t="s">
        <v>3</v>
      </c>
      <c r="C238" s="53"/>
      <c r="D238" s="53"/>
      <c r="E238" s="53"/>
      <c r="F238" s="53"/>
      <c r="G238" s="54"/>
      <c r="H238" s="26" t="s">
        <v>4</v>
      </c>
      <c r="I238" s="26" t="s">
        <v>6</v>
      </c>
      <c r="J238" s="26" t="s">
        <v>7</v>
      </c>
      <c r="K238" s="26" t="s">
        <v>2</v>
      </c>
    </row>
    <row r="239" spans="2:14" s="5" customFormat="1" ht="38.4" customHeight="1" x14ac:dyDescent="0.3">
      <c r="B239" s="55" t="s">
        <v>151</v>
      </c>
      <c r="C239" s="56"/>
      <c r="D239" s="56"/>
      <c r="E239" s="56"/>
      <c r="F239" s="56"/>
      <c r="G239" s="57"/>
      <c r="H239" s="29">
        <v>244</v>
      </c>
      <c r="I239" s="8"/>
      <c r="J239" s="8">
        <v>-12647</v>
      </c>
      <c r="K239" s="9" t="s">
        <v>18</v>
      </c>
    </row>
    <row r="240" spans="2:14" s="5" customFormat="1" ht="16.8" customHeight="1" x14ac:dyDescent="0.3">
      <c r="B240" s="55" t="s">
        <v>152</v>
      </c>
      <c r="C240" s="56"/>
      <c r="D240" s="56"/>
      <c r="E240" s="56"/>
      <c r="F240" s="56"/>
      <c r="G240" s="57"/>
      <c r="H240" s="29">
        <v>244</v>
      </c>
      <c r="I240" s="8"/>
      <c r="J240" s="8">
        <v>-4150</v>
      </c>
      <c r="K240" s="9"/>
    </row>
    <row r="241" spans="2:14" s="5" customFormat="1" ht="15.6" customHeight="1" x14ac:dyDescent="0.3">
      <c r="B241" s="48" t="s">
        <v>5</v>
      </c>
      <c r="C241" s="49"/>
      <c r="D241" s="49"/>
      <c r="E241" s="49"/>
      <c r="F241" s="49"/>
      <c r="G241" s="49"/>
      <c r="H241" s="49"/>
      <c r="I241" s="30">
        <f>SUM(I239:I240)</f>
        <v>0</v>
      </c>
      <c r="J241" s="30">
        <f>SUM(J239:J240)</f>
        <v>-16797</v>
      </c>
      <c r="K241" s="11"/>
      <c r="L241" s="6"/>
      <c r="M241" s="6"/>
      <c r="N241" s="6"/>
    </row>
    <row r="242" spans="2:14" s="5" customFormat="1" ht="15.6" customHeight="1" x14ac:dyDescent="0.3">
      <c r="B242" s="48"/>
      <c r="C242" s="49"/>
      <c r="D242" s="49"/>
      <c r="E242" s="49"/>
      <c r="F242" s="49"/>
      <c r="G242" s="49"/>
      <c r="H242" s="49"/>
      <c r="I242" s="59">
        <f>I241+J241</f>
        <v>-16797</v>
      </c>
      <c r="J242" s="60"/>
      <c r="K242" s="11"/>
      <c r="L242" s="6"/>
      <c r="M242" s="13"/>
      <c r="N242" s="13"/>
    </row>
    <row r="243" spans="2:14" s="3" customFormat="1" ht="12.6" customHeight="1" x14ac:dyDescent="0.3">
      <c r="B243" s="31"/>
      <c r="C243" s="31"/>
      <c r="D243" s="31"/>
      <c r="E243" s="31"/>
      <c r="F243" s="31"/>
      <c r="G243" s="31"/>
      <c r="H243" s="31"/>
      <c r="I243" s="33"/>
      <c r="J243" s="33"/>
      <c r="K243" s="4"/>
      <c r="L243" s="4"/>
      <c r="M243" s="4"/>
      <c r="N243" s="4"/>
    </row>
    <row r="244" spans="2:14" s="5" customFormat="1" ht="36" customHeight="1" x14ac:dyDescent="0.3">
      <c r="B244" s="61" t="s">
        <v>64</v>
      </c>
      <c r="C244" s="62"/>
      <c r="D244" s="62"/>
      <c r="E244" s="62"/>
      <c r="F244" s="62"/>
      <c r="G244" s="62"/>
      <c r="H244" s="62"/>
      <c r="I244" s="62"/>
      <c r="J244" s="62"/>
      <c r="K244" s="62"/>
      <c r="L244" s="18"/>
      <c r="M244" s="18"/>
    </row>
    <row r="245" spans="2:14" s="5" customFormat="1" ht="15.6" x14ac:dyDescent="0.3">
      <c r="B245" s="52" t="s">
        <v>3</v>
      </c>
      <c r="C245" s="53"/>
      <c r="D245" s="53"/>
      <c r="E245" s="53"/>
      <c r="F245" s="53"/>
      <c r="G245" s="54"/>
      <c r="H245" s="26" t="s">
        <v>4</v>
      </c>
      <c r="I245" s="26" t="s">
        <v>6</v>
      </c>
      <c r="J245" s="26" t="s">
        <v>7</v>
      </c>
      <c r="K245" s="26" t="s">
        <v>2</v>
      </c>
    </row>
    <row r="246" spans="2:14" s="5" customFormat="1" ht="28.8" customHeight="1" x14ac:dyDescent="0.3">
      <c r="B246" s="55" t="s">
        <v>27</v>
      </c>
      <c r="C246" s="56"/>
      <c r="D246" s="56"/>
      <c r="E246" s="56"/>
      <c r="F246" s="56"/>
      <c r="G246" s="57"/>
      <c r="H246" s="29">
        <v>853</v>
      </c>
      <c r="I246" s="8"/>
      <c r="J246" s="8">
        <v>-1354.16</v>
      </c>
      <c r="K246" s="9" t="s">
        <v>10</v>
      </c>
    </row>
    <row r="247" spans="2:14" s="5" customFormat="1" ht="15.6" customHeight="1" x14ac:dyDescent="0.3">
      <c r="B247" s="48" t="s">
        <v>28</v>
      </c>
      <c r="C247" s="49"/>
      <c r="D247" s="49"/>
      <c r="E247" s="49"/>
      <c r="F247" s="49"/>
      <c r="G247" s="49"/>
      <c r="H247" s="49"/>
      <c r="I247" s="30">
        <f>SUM(I246:I246)</f>
        <v>0</v>
      </c>
      <c r="J247" s="30">
        <f>SUM(J246:J246)</f>
        <v>-1354.16</v>
      </c>
      <c r="K247" s="11"/>
      <c r="L247" s="6"/>
      <c r="M247" s="6"/>
      <c r="N247" s="6"/>
    </row>
    <row r="248" spans="2:14" s="5" customFormat="1" ht="15.6" customHeight="1" x14ac:dyDescent="0.3">
      <c r="B248" s="48"/>
      <c r="C248" s="49"/>
      <c r="D248" s="49"/>
      <c r="E248" s="49"/>
      <c r="F248" s="49"/>
      <c r="G248" s="49"/>
      <c r="H248" s="49"/>
      <c r="I248" s="50">
        <f>I247+J247</f>
        <v>-1354.16</v>
      </c>
      <c r="J248" s="51"/>
      <c r="K248" s="11"/>
      <c r="L248" s="6"/>
      <c r="M248" s="6"/>
      <c r="N248" s="13"/>
    </row>
    <row r="249" spans="2:14" s="3" customFormat="1" ht="15.6" customHeight="1" x14ac:dyDescent="0.3">
      <c r="N249" s="23"/>
    </row>
    <row r="250" spans="2:14" s="3" customFormat="1" ht="15.6" hidden="1" customHeight="1" x14ac:dyDescent="0.3">
      <c r="B250" s="31"/>
      <c r="C250" s="31"/>
      <c r="D250" s="31"/>
      <c r="E250" s="31"/>
      <c r="F250" s="31"/>
      <c r="G250" s="31"/>
      <c r="H250" s="31"/>
      <c r="I250" s="33"/>
      <c r="J250" s="33"/>
      <c r="K250" s="4"/>
      <c r="L250" s="4"/>
      <c r="M250" s="4"/>
      <c r="N250" s="4"/>
    </row>
    <row r="251" spans="2:14" s="3" customFormat="1" ht="15.6" hidden="1" customHeight="1" x14ac:dyDescent="0.3">
      <c r="B251" s="31"/>
      <c r="C251" s="31"/>
      <c r="D251" s="31"/>
      <c r="E251" s="31"/>
      <c r="F251" s="31"/>
      <c r="G251" s="31"/>
      <c r="H251" s="31"/>
      <c r="I251" s="33"/>
      <c r="J251" s="33"/>
      <c r="K251" s="4"/>
      <c r="L251" s="4"/>
      <c r="M251" s="4"/>
      <c r="N251" s="4"/>
    </row>
    <row r="252" spans="2:14" s="3" customFormat="1" ht="15.6" hidden="1" customHeight="1" x14ac:dyDescent="0.3">
      <c r="B252" s="31"/>
      <c r="C252" s="31"/>
      <c r="D252" s="31"/>
      <c r="E252" s="31"/>
      <c r="F252" s="31"/>
      <c r="G252" s="31"/>
      <c r="H252" s="31"/>
      <c r="I252" s="33"/>
      <c r="J252" s="33"/>
      <c r="K252" s="4"/>
      <c r="L252" s="4"/>
      <c r="M252" s="4"/>
      <c r="N252" s="4"/>
    </row>
    <row r="253" spans="2:14" s="3" customFormat="1" ht="15.6" hidden="1" customHeight="1" x14ac:dyDescent="0.3">
      <c r="B253" s="31"/>
      <c r="C253" s="31"/>
      <c r="D253" s="31"/>
      <c r="E253" s="31"/>
      <c r="F253" s="31"/>
      <c r="G253" s="31"/>
      <c r="H253" s="31"/>
      <c r="I253" s="32"/>
      <c r="J253" s="32"/>
      <c r="K253" s="4"/>
      <c r="L253" s="4"/>
      <c r="M253" s="4"/>
      <c r="N253" s="4"/>
    </row>
    <row r="254" spans="2:14" s="5" customFormat="1" ht="15.6" customHeight="1" x14ac:dyDescent="0.3">
      <c r="B254" s="12" t="s">
        <v>65</v>
      </c>
    </row>
    <row r="255" spans="2:14" s="5" customFormat="1" ht="15.6" x14ac:dyDescent="0.3">
      <c r="B255" s="52" t="s">
        <v>3</v>
      </c>
      <c r="C255" s="53"/>
      <c r="D255" s="53"/>
      <c r="E255" s="53"/>
      <c r="F255" s="53"/>
      <c r="G255" s="54"/>
      <c r="H255" s="26" t="s">
        <v>4</v>
      </c>
      <c r="I255" s="26" t="s">
        <v>6</v>
      </c>
      <c r="J255" s="26" t="s">
        <v>7</v>
      </c>
      <c r="K255" s="26" t="s">
        <v>2</v>
      </c>
    </row>
    <row r="256" spans="2:14" s="5" customFormat="1" ht="15.6" customHeight="1" x14ac:dyDescent="0.3">
      <c r="B256" s="55" t="s">
        <v>66</v>
      </c>
      <c r="C256" s="56"/>
      <c r="D256" s="56"/>
      <c r="E256" s="56"/>
      <c r="F256" s="56"/>
      <c r="G256" s="57"/>
      <c r="H256" s="14" t="s">
        <v>67</v>
      </c>
      <c r="I256" s="7"/>
      <c r="J256" s="8">
        <v>16933</v>
      </c>
      <c r="K256" s="9" t="s">
        <v>10</v>
      </c>
    </row>
    <row r="257" spans="2:14" s="5" customFormat="1" ht="15.6" customHeight="1" x14ac:dyDescent="0.3">
      <c r="B257" s="48" t="s">
        <v>8</v>
      </c>
      <c r="C257" s="49"/>
      <c r="D257" s="49"/>
      <c r="E257" s="49"/>
      <c r="F257" s="49"/>
      <c r="G257" s="49"/>
      <c r="H257" s="58"/>
      <c r="I257" s="10">
        <f>SUM(I256:I256)</f>
        <v>0</v>
      </c>
      <c r="J257" s="10">
        <f>SUM(J256:J256)</f>
        <v>16933</v>
      </c>
      <c r="K257" s="11"/>
      <c r="L257" s="6"/>
      <c r="M257" s="6"/>
      <c r="N257" s="6"/>
    </row>
    <row r="258" spans="2:14" s="5" customFormat="1" ht="15.6" customHeight="1" x14ac:dyDescent="0.3">
      <c r="B258" s="48"/>
      <c r="C258" s="49"/>
      <c r="D258" s="49"/>
      <c r="E258" s="49"/>
      <c r="F258" s="49"/>
      <c r="G258" s="49"/>
      <c r="H258" s="58"/>
      <c r="I258" s="59">
        <f>I257+J257</f>
        <v>16933</v>
      </c>
      <c r="J258" s="60"/>
      <c r="K258" s="11"/>
      <c r="L258" s="6"/>
      <c r="M258" s="6"/>
      <c r="N258" s="13"/>
    </row>
    <row r="259" spans="2:14" s="5" customFormat="1" ht="13.8" customHeight="1" x14ac:dyDescent="0.3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2:14" s="5" customFormat="1" ht="0.6" customHeight="1" x14ac:dyDescent="0.3">
      <c r="N260" s="13" t="e">
        <f>#REF!-#REF!</f>
        <v>#REF!</v>
      </c>
    </row>
    <row r="261" spans="2:14" s="5" customFormat="1" ht="46.2" customHeight="1" x14ac:dyDescent="0.3">
      <c r="B261" s="76" t="s">
        <v>29</v>
      </c>
      <c r="C261" s="76"/>
      <c r="D261" s="76"/>
      <c r="E261" s="76"/>
      <c r="F261" s="76"/>
      <c r="G261" s="76"/>
      <c r="H261" s="76"/>
      <c r="I261" s="76"/>
      <c r="J261" s="76"/>
      <c r="K261" s="76"/>
    </row>
    <row r="262" spans="2:14" s="5" customFormat="1" ht="15.6" customHeight="1" x14ac:dyDescent="0.3">
      <c r="B262" s="34" t="s">
        <v>13</v>
      </c>
    </row>
    <row r="263" spans="2:14" s="5" customFormat="1" ht="15" customHeight="1" x14ac:dyDescent="0.3">
      <c r="B263" s="34" t="s">
        <v>72</v>
      </c>
      <c r="J263" s="5" t="s">
        <v>73</v>
      </c>
    </row>
    <row r="264" spans="2:14" s="5" customFormat="1" ht="15.6" customHeight="1" x14ac:dyDescent="0.3">
      <c r="B264" s="34" t="s">
        <v>14</v>
      </c>
    </row>
    <row r="265" spans="2:14" s="5" customFormat="1" ht="28.8" customHeight="1" x14ac:dyDescent="0.3">
      <c r="B265" s="35" t="s">
        <v>68</v>
      </c>
      <c r="C265" s="35"/>
      <c r="D265" s="35"/>
      <c r="E265" s="35"/>
      <c r="F265" s="35"/>
      <c r="G265" s="35"/>
      <c r="H265" s="35"/>
      <c r="I265" s="35"/>
      <c r="J265" s="35" t="s">
        <v>71</v>
      </c>
    </row>
    <row r="266" spans="2:14" s="5" customFormat="1" ht="28.8" customHeight="1" x14ac:dyDescent="0.3">
      <c r="B266" s="35" t="s">
        <v>68</v>
      </c>
      <c r="C266" s="35"/>
      <c r="D266" s="35"/>
      <c r="E266" s="35"/>
      <c r="F266" s="35"/>
      <c r="G266" s="35"/>
      <c r="H266" s="35"/>
      <c r="I266" s="35"/>
      <c r="J266" s="36" t="s">
        <v>69</v>
      </c>
    </row>
    <row r="267" spans="2:14" s="5" customFormat="1" ht="28.8" customHeight="1" x14ac:dyDescent="0.3">
      <c r="B267" s="35" t="s">
        <v>68</v>
      </c>
      <c r="C267" s="35"/>
      <c r="D267" s="35"/>
      <c r="E267" s="35"/>
      <c r="F267" s="35"/>
      <c r="G267" s="35"/>
      <c r="H267" s="35"/>
      <c r="I267" s="35"/>
      <c r="J267" s="35" t="s">
        <v>70</v>
      </c>
    </row>
    <row r="268" spans="2:14" s="5" customFormat="1" ht="38.4" customHeight="1" x14ac:dyDescent="0.3">
      <c r="B268" s="35" t="s">
        <v>68</v>
      </c>
      <c r="C268" s="35"/>
      <c r="D268" s="35"/>
      <c r="E268" s="35"/>
      <c r="F268" s="35"/>
      <c r="G268" s="35"/>
      <c r="H268" s="35"/>
      <c r="I268" s="35"/>
      <c r="J268" s="35" t="s">
        <v>74</v>
      </c>
    </row>
    <row r="269" spans="2:14" s="5" customFormat="1" ht="30.6" customHeight="1" x14ac:dyDescent="0.3">
      <c r="B269" s="35" t="s">
        <v>68</v>
      </c>
      <c r="C269" s="35"/>
      <c r="D269" s="35"/>
      <c r="E269" s="35"/>
      <c r="F269" s="35"/>
      <c r="G269" s="35"/>
      <c r="H269" s="35"/>
      <c r="I269" s="35"/>
      <c r="J269" s="36" t="s">
        <v>75</v>
      </c>
    </row>
    <row r="270" spans="2:14" s="5" customFormat="1" ht="36.6" customHeight="1" x14ac:dyDescent="0.3">
      <c r="B270" s="35" t="s">
        <v>68</v>
      </c>
      <c r="C270" s="35"/>
      <c r="D270" s="35"/>
      <c r="E270" s="35"/>
      <c r="F270" s="35"/>
      <c r="G270" s="35"/>
      <c r="H270" s="35"/>
      <c r="I270" s="35"/>
      <c r="J270" s="36" t="s">
        <v>76</v>
      </c>
      <c r="K270" s="35"/>
    </row>
    <row r="271" spans="2:14" s="5" customFormat="1" ht="27" customHeight="1" x14ac:dyDescent="0.3">
      <c r="B271" s="35" t="s">
        <v>68</v>
      </c>
      <c r="C271" s="35"/>
      <c r="D271" s="35"/>
      <c r="E271" s="35"/>
      <c r="F271" s="35"/>
      <c r="G271" s="35"/>
      <c r="H271" s="35"/>
      <c r="I271" s="35"/>
      <c r="J271" s="36" t="s">
        <v>77</v>
      </c>
      <c r="K271" s="35"/>
    </row>
    <row r="272" spans="2:14" s="5" customFormat="1" ht="27.6" customHeight="1" x14ac:dyDescent="0.3">
      <c r="B272" s="36" t="s">
        <v>68</v>
      </c>
      <c r="C272" s="37"/>
      <c r="D272" s="37"/>
      <c r="E272" s="37"/>
      <c r="F272" s="37"/>
      <c r="G272" s="37"/>
      <c r="H272" s="37"/>
      <c r="I272" s="37"/>
      <c r="J272" s="36" t="s">
        <v>78</v>
      </c>
      <c r="K272" s="35"/>
    </row>
    <row r="273" s="5" customFormat="1" ht="15.6" customHeight="1" x14ac:dyDescent="0.3"/>
    <row r="274" s="5" customFormat="1" x14ac:dyDescent="0.3"/>
    <row r="275" s="5" customFormat="1" x14ac:dyDescent="0.3"/>
    <row r="276" s="5" customFormat="1" x14ac:dyDescent="0.3"/>
  </sheetData>
  <mergeCells count="240">
    <mergeCell ref="B199:G199"/>
    <mergeCell ref="B187:G187"/>
    <mergeCell ref="B188:G188"/>
    <mergeCell ref="B189:G189"/>
    <mergeCell ref="B184:G184"/>
    <mergeCell ref="B178:G178"/>
    <mergeCell ref="B179:G179"/>
    <mergeCell ref="B1:K1"/>
    <mergeCell ref="B3:K3"/>
    <mergeCell ref="B2:K2"/>
    <mergeCell ref="B5:K5"/>
    <mergeCell ref="B261:K261"/>
    <mergeCell ref="B209:G209"/>
    <mergeCell ref="B200:G200"/>
    <mergeCell ref="B13:K13"/>
    <mergeCell ref="B135:G135"/>
    <mergeCell ref="B136:G136"/>
    <mergeCell ref="B137:H137"/>
    <mergeCell ref="B138:H138"/>
    <mergeCell ref="I138:J138"/>
    <mergeCell ref="B143:H143"/>
    <mergeCell ref="I144:J144"/>
    <mergeCell ref="B141:G141"/>
    <mergeCell ref="B142:G142"/>
    <mergeCell ref="B144:H144"/>
    <mergeCell ref="B148:G148"/>
    <mergeCell ref="B149:G149"/>
    <mergeCell ref="B154:G154"/>
    <mergeCell ref="B153:G153"/>
    <mergeCell ref="B155:H155"/>
    <mergeCell ref="B156:H156"/>
    <mergeCell ref="B49:G49"/>
    <mergeCell ref="B50:G50"/>
    <mergeCell ref="B54:G54"/>
    <mergeCell ref="B55:H55"/>
    <mergeCell ref="B56:H56"/>
    <mergeCell ref="I56:J56"/>
    <mergeCell ref="B33:G33"/>
    <mergeCell ref="B34:G34"/>
    <mergeCell ref="B35:G35"/>
    <mergeCell ref="B36:G36"/>
    <mergeCell ref="B48:G48"/>
    <mergeCell ref="B41:G41"/>
    <mergeCell ref="B42:G42"/>
    <mergeCell ref="B43:G43"/>
    <mergeCell ref="B45:H45"/>
    <mergeCell ref="B47:K47"/>
    <mergeCell ref="B65:G65"/>
    <mergeCell ref="B66:G66"/>
    <mergeCell ref="B67:G67"/>
    <mergeCell ref="B57:K57"/>
    <mergeCell ref="B58:G58"/>
    <mergeCell ref="B59:G59"/>
    <mergeCell ref="B60:H60"/>
    <mergeCell ref="B61:H61"/>
    <mergeCell ref="I61:J61"/>
    <mergeCell ref="B44:H44"/>
    <mergeCell ref="I45:J45"/>
    <mergeCell ref="B51:G51"/>
    <mergeCell ref="B52:G52"/>
    <mergeCell ref="B53:G53"/>
    <mergeCell ref="B105:K105"/>
    <mergeCell ref="B107:G107"/>
    <mergeCell ref="B109:G109"/>
    <mergeCell ref="B114:K114"/>
    <mergeCell ref="B103:H103"/>
    <mergeCell ref="B100:G100"/>
    <mergeCell ref="B101:G101"/>
    <mergeCell ref="B77:G77"/>
    <mergeCell ref="B78:G78"/>
    <mergeCell ref="B83:G83"/>
    <mergeCell ref="B85:H85"/>
    <mergeCell ref="B89:G89"/>
    <mergeCell ref="B110:G110"/>
    <mergeCell ref="B112:H112"/>
    <mergeCell ref="B68:G68"/>
    <mergeCell ref="B69:G69"/>
    <mergeCell ref="B70:G70"/>
    <mergeCell ref="B76:G76"/>
    <mergeCell ref="B71:H71"/>
    <mergeCell ref="B25:G25"/>
    <mergeCell ref="B27:H27"/>
    <mergeCell ref="I28:J28"/>
    <mergeCell ref="B30:K30"/>
    <mergeCell ref="B31:G31"/>
    <mergeCell ref="B37:G37"/>
    <mergeCell ref="B38:G38"/>
    <mergeCell ref="B39:G39"/>
    <mergeCell ref="B40:G40"/>
    <mergeCell ref="B26:G26"/>
    <mergeCell ref="B28:H28"/>
    <mergeCell ref="B32:G32"/>
    <mergeCell ref="B15:K15"/>
    <mergeCell ref="B16:G16"/>
    <mergeCell ref="B17:G17"/>
    <mergeCell ref="B18:H18"/>
    <mergeCell ref="B19:H19"/>
    <mergeCell ref="I19:J19"/>
    <mergeCell ref="B22:K22"/>
    <mergeCell ref="B23:G23"/>
    <mergeCell ref="B24:G24"/>
    <mergeCell ref="I72:J72"/>
    <mergeCell ref="B75:K75"/>
    <mergeCell ref="B79:G79"/>
    <mergeCell ref="B80:G80"/>
    <mergeCell ref="B81:G81"/>
    <mergeCell ref="B82:G82"/>
    <mergeCell ref="B84:H84"/>
    <mergeCell ref="I85:J85"/>
    <mergeCell ref="B88:K88"/>
    <mergeCell ref="B72:H72"/>
    <mergeCell ref="B90:G90"/>
    <mergeCell ref="B91:G91"/>
    <mergeCell ref="B92:G92"/>
    <mergeCell ref="B93:H93"/>
    <mergeCell ref="B94:H94"/>
    <mergeCell ref="I94:J94"/>
    <mergeCell ref="B96:K96"/>
    <mergeCell ref="B98:G98"/>
    <mergeCell ref="B99:K99"/>
    <mergeCell ref="B102:G102"/>
    <mergeCell ref="B104:H104"/>
    <mergeCell ref="I104:J104"/>
    <mergeCell ref="B106:G106"/>
    <mergeCell ref="B108:G108"/>
    <mergeCell ref="B111:H111"/>
    <mergeCell ref="I112:J112"/>
    <mergeCell ref="B117:H117"/>
    <mergeCell ref="I118:J118"/>
    <mergeCell ref="B115:G115"/>
    <mergeCell ref="B116:G116"/>
    <mergeCell ref="B118:H118"/>
    <mergeCell ref="B120:G120"/>
    <mergeCell ref="B122:K122"/>
    <mergeCell ref="B124:G124"/>
    <mergeCell ref="B126:H126"/>
    <mergeCell ref="I126:J126"/>
    <mergeCell ref="B128:K128"/>
    <mergeCell ref="B129:G129"/>
    <mergeCell ref="B130:G130"/>
    <mergeCell ref="B131:H131"/>
    <mergeCell ref="B123:G123"/>
    <mergeCell ref="B125:H125"/>
    <mergeCell ref="B132:H132"/>
    <mergeCell ref="I132:J132"/>
    <mergeCell ref="B134:K134"/>
    <mergeCell ref="B146:K146"/>
    <mergeCell ref="B147:G147"/>
    <mergeCell ref="B150:H150"/>
    <mergeCell ref="B151:H151"/>
    <mergeCell ref="I151:J151"/>
    <mergeCell ref="B152:K152"/>
    <mergeCell ref="B140:K140"/>
    <mergeCell ref="I156:J156"/>
    <mergeCell ref="B158:K158"/>
    <mergeCell ref="B164:H164"/>
    <mergeCell ref="B165:H165"/>
    <mergeCell ref="I165:J165"/>
    <mergeCell ref="B167:K167"/>
    <mergeCell ref="B168:G168"/>
    <mergeCell ref="B169:G169"/>
    <mergeCell ref="B170:G170"/>
    <mergeCell ref="B159:G159"/>
    <mergeCell ref="B160:G160"/>
    <mergeCell ref="B161:G161"/>
    <mergeCell ref="B162:G162"/>
    <mergeCell ref="B163:G163"/>
    <mergeCell ref="B171:G171"/>
    <mergeCell ref="B172:H172"/>
    <mergeCell ref="B173:H173"/>
    <mergeCell ref="I173:J173"/>
    <mergeCell ref="B175:K175"/>
    <mergeCell ref="B176:G176"/>
    <mergeCell ref="B177:G177"/>
    <mergeCell ref="B180:G180"/>
    <mergeCell ref="B181:G181"/>
    <mergeCell ref="B182:G182"/>
    <mergeCell ref="B183:G183"/>
    <mergeCell ref="B190:H190"/>
    <mergeCell ref="B191:H191"/>
    <mergeCell ref="I191:J191"/>
    <mergeCell ref="B195:G195"/>
    <mergeCell ref="B196:G196"/>
    <mergeCell ref="B197:G197"/>
    <mergeCell ref="B198:G198"/>
    <mergeCell ref="B185:G185"/>
    <mergeCell ref="B186:G186"/>
    <mergeCell ref="B201:G201"/>
    <mergeCell ref="B202:G202"/>
    <mergeCell ref="B203:G203"/>
    <mergeCell ref="B204:G204"/>
    <mergeCell ref="B205:G205"/>
    <mergeCell ref="B206:G206"/>
    <mergeCell ref="B207:G207"/>
    <mergeCell ref="B208:G208"/>
    <mergeCell ref="B210:H210"/>
    <mergeCell ref="I211:J211"/>
    <mergeCell ref="B213:K213"/>
    <mergeCell ref="B214:G214"/>
    <mergeCell ref="B215:G215"/>
    <mergeCell ref="B216:G216"/>
    <mergeCell ref="B217:H217"/>
    <mergeCell ref="B218:H218"/>
    <mergeCell ref="I218:J218"/>
    <mergeCell ref="B220:K220"/>
    <mergeCell ref="B211:H211"/>
    <mergeCell ref="B221:G221"/>
    <mergeCell ref="B222:G222"/>
    <mergeCell ref="B223:H223"/>
    <mergeCell ref="B224:H224"/>
    <mergeCell ref="I224:J224"/>
    <mergeCell ref="B226:K226"/>
    <mergeCell ref="B227:G227"/>
    <mergeCell ref="B228:G228"/>
    <mergeCell ref="B229:G229"/>
    <mergeCell ref="B230:G230"/>
    <mergeCell ref="B231:G231"/>
    <mergeCell ref="B232:G232"/>
    <mergeCell ref="B233:G233"/>
    <mergeCell ref="B234:H234"/>
    <mergeCell ref="B235:H235"/>
    <mergeCell ref="I235:J235"/>
    <mergeCell ref="B237:K237"/>
    <mergeCell ref="B238:G238"/>
    <mergeCell ref="B248:H248"/>
    <mergeCell ref="I248:J248"/>
    <mergeCell ref="B255:G255"/>
    <mergeCell ref="B256:G256"/>
    <mergeCell ref="B257:H257"/>
    <mergeCell ref="B258:H258"/>
    <mergeCell ref="I258:J258"/>
    <mergeCell ref="B239:G239"/>
    <mergeCell ref="B240:G240"/>
    <mergeCell ref="B241:H241"/>
    <mergeCell ref="B242:H242"/>
    <mergeCell ref="I242:J242"/>
    <mergeCell ref="B244:K244"/>
    <mergeCell ref="B245:G245"/>
    <mergeCell ref="B246:G246"/>
    <mergeCell ref="B247:H247"/>
  </mergeCells>
  <pageMargins left="0.11811023622047245" right="0.11811023622047245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2021-12-17T08:36:05Z</cp:lastPrinted>
  <dcterms:created xsi:type="dcterms:W3CDTF">2015-06-05T18:19:34Z</dcterms:created>
  <dcterms:modified xsi:type="dcterms:W3CDTF">2021-12-17T08:36:06Z</dcterms:modified>
</cp:coreProperties>
</file>